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Administrator\Desktop\새 폴더\이행강제금\완료 후 배포\"/>
    </mc:Choice>
  </mc:AlternateContent>
  <bookViews>
    <workbookView xWindow="0" yWindow="0" windowWidth="28800" windowHeight="12135"/>
  </bookViews>
  <sheets>
    <sheet name="Sheet1" sheetId="1" r:id="rId1"/>
    <sheet name="Sheet2 (2)" sheetId="3" state="hidden" r:id="rId2"/>
  </sheets>
  <definedNames>
    <definedName name="_xlnm.Print_Area" localSheetId="0">Sheet1!$A$1:$J$26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K3" i="3" l="1"/>
  <c r="AD3" i="3" s="1"/>
  <c r="C4" i="1" l="1"/>
  <c r="K13" i="3"/>
  <c r="K2" i="3"/>
  <c r="AC27" i="3" l="1"/>
  <c r="AD27" i="3"/>
  <c r="AD28" i="3"/>
  <c r="AC28" i="3"/>
  <c r="AE27" i="3" l="1"/>
  <c r="AD13" i="1" s="1"/>
  <c r="D13" i="1" l="1"/>
  <c r="M13" i="3" s="1"/>
  <c r="E21" i="1"/>
  <c r="E20" i="1"/>
  <c r="AK3" i="1"/>
  <c r="AK2" i="1"/>
  <c r="AJ3" i="1"/>
  <c r="AJ2" i="1"/>
  <c r="AI3" i="1"/>
  <c r="AI2" i="1"/>
  <c r="AH3" i="1"/>
  <c r="AH2" i="1"/>
  <c r="AG3" i="1"/>
  <c r="AG2" i="1"/>
  <c r="G60" i="3"/>
  <c r="E18" i="1"/>
  <c r="E19" i="1"/>
  <c r="E17" i="1"/>
  <c r="E13" i="1" l="1"/>
  <c r="K18" i="3" l="1"/>
  <c r="L18" i="3"/>
  <c r="M18" i="3"/>
  <c r="N18" i="3"/>
  <c r="O18" i="3"/>
  <c r="A56" i="3"/>
  <c r="Z1" i="1" s="1"/>
  <c r="A48" i="3"/>
  <c r="U1" i="1" s="1"/>
  <c r="C55" i="3"/>
  <c r="D55" i="3"/>
  <c r="E55" i="3"/>
  <c r="F55" i="3"/>
  <c r="G55" i="3"/>
  <c r="H55" i="3"/>
  <c r="I55" i="3"/>
  <c r="J55" i="3"/>
  <c r="K55" i="3"/>
  <c r="L55" i="3"/>
  <c r="M55" i="3"/>
  <c r="N55" i="3"/>
  <c r="O55" i="3"/>
  <c r="P55" i="3"/>
  <c r="Q55" i="3"/>
  <c r="B55" i="3"/>
  <c r="C47" i="3"/>
  <c r="D47" i="3"/>
  <c r="E47" i="3"/>
  <c r="F47" i="3"/>
  <c r="G47" i="3"/>
  <c r="H47" i="3"/>
  <c r="I47" i="3"/>
  <c r="J47" i="3"/>
  <c r="K47" i="3"/>
  <c r="L47" i="3"/>
  <c r="M47" i="3"/>
  <c r="N47" i="3"/>
  <c r="O47" i="3"/>
  <c r="P47" i="3"/>
  <c r="Q47" i="3"/>
  <c r="R47" i="3"/>
  <c r="B47" i="3"/>
  <c r="E12" i="1"/>
  <c r="C12" i="1"/>
  <c r="L13" i="3" l="1"/>
  <c r="A55" i="3"/>
  <c r="AA1" i="1" s="1"/>
  <c r="A47" i="3"/>
  <c r="V1" i="1" s="1"/>
  <c r="E11" i="1"/>
  <c r="E10" i="1"/>
  <c r="E9" i="1"/>
  <c r="E8" i="1"/>
  <c r="E7" i="1"/>
  <c r="E6" i="1"/>
  <c r="E5" i="1"/>
  <c r="E4" i="1"/>
  <c r="C5" i="1" l="1"/>
  <c r="C10" i="1"/>
  <c r="C9" i="1"/>
  <c r="C11" i="1"/>
  <c r="F2" i="3"/>
  <c r="C6" i="1" s="1"/>
  <c r="C8" i="1" l="1"/>
  <c r="D9" i="1"/>
  <c r="M2" i="3"/>
  <c r="K7" i="3" l="1"/>
  <c r="L7" i="3"/>
  <c r="AB13" i="1" s="1"/>
  <c r="O7" i="3" l="1"/>
  <c r="M7" i="3" l="1"/>
  <c r="N7" i="3"/>
  <c r="L2" i="3" l="1"/>
  <c r="C7" i="1" s="1"/>
  <c r="AC13" i="1" s="1"/>
  <c r="C14" i="1" s="1"/>
  <c r="S1" i="1"/>
  <c r="C22" i="1" l="1"/>
  <c r="B22" i="1" s="1"/>
  <c r="A30" i="1" s="1"/>
  <c r="B14" i="1"/>
  <c r="T2" i="1"/>
  <c r="S2" i="1"/>
</calcChain>
</file>

<file path=xl/sharedStrings.xml><?xml version="1.0" encoding="utf-8"?>
<sst xmlns="http://schemas.openxmlformats.org/spreadsheetml/2006/main" count="617" uniqueCount="502">
  <si>
    <t>위반면적</t>
    <phoneticPr fontId="1" type="noConversion"/>
  </si>
  <si>
    <t>구조지수</t>
    <phoneticPr fontId="1" type="noConversion"/>
  </si>
  <si>
    <t>합계</t>
    <phoneticPr fontId="1" type="noConversion"/>
  </si>
  <si>
    <t>철근콘크리트구조, 라멘조, 석조, 스틸하우스조, 프리캐스트 콘크리트조, 철골조, 연와조</t>
    <phoneticPr fontId="1" type="noConversion"/>
  </si>
  <si>
    <t>주거시설</t>
    <phoneticPr fontId="1" type="noConversion"/>
  </si>
  <si>
    <t>숙박시설</t>
    <phoneticPr fontId="1" type="noConversion"/>
  </si>
  <si>
    <t>통나무조</t>
    <phoneticPr fontId="1" type="noConversion"/>
  </si>
  <si>
    <t>목구조</t>
    <phoneticPr fontId="1" type="noConversion"/>
  </si>
  <si>
    <t>보강콘크리트조, 보강블록조</t>
    <phoneticPr fontId="1" type="noConversion"/>
  </si>
  <si>
    <t>황토조, ALC조, 시멘트벽돌조</t>
    <phoneticPr fontId="1" type="noConversion"/>
  </si>
  <si>
    <t>목조</t>
    <phoneticPr fontId="1" type="noConversion"/>
  </si>
  <si>
    <t>경량철골조</t>
    <phoneticPr fontId="1" type="noConversion"/>
  </si>
  <si>
    <t>시멘트블록조, 와이어패널조</t>
    <phoneticPr fontId="1" type="noConversion"/>
  </si>
  <si>
    <t>조립식패널조, FRB 패널조</t>
    <phoneticPr fontId="1" type="noConversion"/>
  </si>
  <si>
    <t>석회 및 흙벽돌조, 돌담 및 토담조</t>
    <phoneticPr fontId="1" type="noConversion"/>
  </si>
  <si>
    <t>컨테이너건물</t>
    <phoneticPr fontId="1" type="noConversion"/>
  </si>
  <si>
    <t>철파이프건물</t>
    <phoneticPr fontId="1" type="noConversion"/>
  </si>
  <si>
    <t>판매시설</t>
    <phoneticPr fontId="1" type="noConversion"/>
  </si>
  <si>
    <t>운수시설</t>
    <phoneticPr fontId="1" type="noConversion"/>
  </si>
  <si>
    <t>위락시설</t>
    <phoneticPr fontId="1" type="noConversion"/>
  </si>
  <si>
    <t>문화및집회시설</t>
    <phoneticPr fontId="1" type="noConversion"/>
  </si>
  <si>
    <t>종교시설</t>
    <phoneticPr fontId="1" type="noConversion"/>
  </si>
  <si>
    <t>운동시설</t>
    <phoneticPr fontId="1" type="noConversion"/>
  </si>
  <si>
    <t>의료시설</t>
    <phoneticPr fontId="1" type="noConversion"/>
  </si>
  <si>
    <t>업무시설</t>
    <phoneticPr fontId="1" type="noConversion"/>
  </si>
  <si>
    <t>방송통신시설</t>
    <phoneticPr fontId="1" type="noConversion"/>
  </si>
  <si>
    <t>교육연구시설</t>
    <phoneticPr fontId="1" type="noConversion"/>
  </si>
  <si>
    <t>노유자시설</t>
    <phoneticPr fontId="1" type="noConversion"/>
  </si>
  <si>
    <t>수련시설</t>
    <phoneticPr fontId="1" type="noConversion"/>
  </si>
  <si>
    <t>공중위생시설</t>
    <phoneticPr fontId="1" type="noConversion"/>
  </si>
  <si>
    <t>근린생활시설</t>
    <phoneticPr fontId="1" type="noConversion"/>
  </si>
  <si>
    <t>묘지관련시설</t>
    <phoneticPr fontId="1" type="noConversion"/>
  </si>
  <si>
    <t>공장</t>
    <phoneticPr fontId="1" type="noConversion"/>
  </si>
  <si>
    <t>발전시설</t>
    <phoneticPr fontId="1" type="noConversion"/>
  </si>
  <si>
    <t>창고시설</t>
    <phoneticPr fontId="1" type="noConversion"/>
  </si>
  <si>
    <t>위험물저장시설</t>
    <phoneticPr fontId="1" type="noConversion"/>
  </si>
  <si>
    <t>자원순환시설</t>
    <phoneticPr fontId="1" type="noConversion"/>
  </si>
  <si>
    <t>자동차관련시설</t>
    <phoneticPr fontId="1" type="noConversion"/>
  </si>
  <si>
    <t>동식물관련시설</t>
    <phoneticPr fontId="1" type="noConversion"/>
  </si>
  <si>
    <t>교정 및 군사시설</t>
    <phoneticPr fontId="1" type="noConversion"/>
  </si>
  <si>
    <t>구분</t>
  </si>
  <si>
    <t>주용도</t>
  </si>
  <si>
    <t>용도</t>
  </si>
  <si>
    <t>번호</t>
  </si>
  <si>
    <t>세부용도</t>
  </si>
  <si>
    <t>지수</t>
  </si>
  <si>
    <t>Ⅰ</t>
  </si>
  <si>
    <t>주거용</t>
  </si>
  <si>
    <t>주거시설</t>
  </si>
  <si>
    <r>
      <t xml:space="preserve">∘공동주택 </t>
    </r>
    <r>
      <rPr>
        <sz val="9.5"/>
        <color rgb="FF000000"/>
        <rFont val="맑은 고딕"/>
        <family val="3"/>
        <charset val="129"/>
        <scheme val="minor"/>
      </rPr>
      <t xml:space="preserve">: </t>
    </r>
    <r>
      <rPr>
        <sz val="9.5"/>
        <color rgb="FF000000"/>
        <rFont val="KoPub돋움체 Light"/>
        <family val="3"/>
        <charset val="129"/>
      </rPr>
      <t>아파트</t>
    </r>
  </si>
  <si>
    <r>
      <t xml:space="preserve">∘공동주택 </t>
    </r>
    <r>
      <rPr>
        <sz val="9.5"/>
        <color rgb="FF000000"/>
        <rFont val="맑은 고딕"/>
        <family val="3"/>
        <charset val="129"/>
        <scheme val="minor"/>
      </rPr>
      <t xml:space="preserve">: </t>
    </r>
    <r>
      <rPr>
        <sz val="9.5"/>
        <color rgb="FF000000"/>
        <rFont val="KoPub돋움체 Light"/>
        <family val="3"/>
        <charset val="129"/>
      </rPr>
      <t>연립주택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다세대주택</t>
    </r>
  </si>
  <si>
    <r>
      <t xml:space="preserve">∘단독주택 </t>
    </r>
    <r>
      <rPr>
        <sz val="9.5"/>
        <color rgb="FF000000"/>
        <rFont val="맑은 고딕"/>
        <family val="3"/>
        <charset val="129"/>
        <scheme val="minor"/>
      </rPr>
      <t xml:space="preserve">: </t>
    </r>
    <r>
      <rPr>
        <sz val="9.5"/>
        <color rgb="FF000000"/>
        <rFont val="KoPub돋움체 Light"/>
        <family val="3"/>
        <charset val="129"/>
      </rPr>
      <t>단독주택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다중주택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 xml:space="preserve">다가구주택 </t>
    </r>
  </si>
  <si>
    <r>
      <t>∘전업농어가주택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광산주택등 기타 주거용건물</t>
    </r>
  </si>
  <si>
    <t>준주택시설</t>
  </si>
  <si>
    <r>
      <t>∘기숙사</t>
    </r>
    <r>
      <rPr>
        <sz val="9.5"/>
        <color rgb="FF000000"/>
        <rFont val="맑은 고딕"/>
        <family val="3"/>
        <charset val="129"/>
        <scheme val="minor"/>
      </rPr>
      <t>(</t>
    </r>
    <r>
      <rPr>
        <sz val="9.5"/>
        <color rgb="FF000000"/>
        <rFont val="KoPub돋움체 Light"/>
        <family val="3"/>
        <charset val="129"/>
      </rPr>
      <t>학생복지주택 포함</t>
    </r>
    <r>
      <rPr>
        <sz val="9.5"/>
        <color rgb="FF000000"/>
        <rFont val="맑은 고딕"/>
        <family val="3"/>
        <charset val="129"/>
        <scheme val="minor"/>
      </rPr>
      <t xml:space="preserve">), </t>
    </r>
    <r>
      <rPr>
        <sz val="9.5"/>
        <color rgb="FF000000"/>
        <rFont val="KoPub돋움체 Light"/>
        <family val="3"/>
        <charset val="129"/>
      </rPr>
      <t>다중생활시설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노인복지주택</t>
    </r>
  </si>
  <si>
    <t>∘주거용 오피스텔</t>
  </si>
  <si>
    <t>Ⅱ</t>
  </si>
  <si>
    <t>상업용</t>
  </si>
  <si>
    <t>판매 및 영업시설</t>
  </si>
  <si>
    <r>
      <t>∘유통산업발전법 제</t>
    </r>
    <r>
      <rPr>
        <sz val="9.5"/>
        <color rgb="FF000000"/>
        <rFont val="맑은 고딕"/>
        <family val="3"/>
        <charset val="129"/>
        <scheme val="minor"/>
      </rPr>
      <t>2</t>
    </r>
    <r>
      <rPr>
        <sz val="9.5"/>
        <color rgb="FF000000"/>
        <rFont val="KoPub돋움체 Light"/>
        <family val="3"/>
        <charset val="129"/>
      </rPr>
      <t>조제</t>
    </r>
    <r>
      <rPr>
        <sz val="9.5"/>
        <color rgb="FF000000"/>
        <rFont val="맑은 고딕"/>
        <family val="3"/>
        <charset val="129"/>
        <scheme val="minor"/>
      </rPr>
      <t>3</t>
    </r>
    <r>
      <rPr>
        <sz val="9.5"/>
        <color rgb="FF000000"/>
        <rFont val="KoPub돋움체 Light"/>
        <family val="3"/>
        <charset val="129"/>
      </rPr>
      <t>호에 따른 대형마트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전문점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백화점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쇼핑센터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복합쇼핑몰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그 밖의 대규모 점포</t>
    </r>
  </si>
  <si>
    <r>
      <t>∘소매시장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도매시장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재래</t>
    </r>
    <r>
      <rPr>
        <sz val="9.5"/>
        <color rgb="FF000000"/>
        <rFont val="맑은 고딕"/>
        <family val="3"/>
        <charset val="129"/>
        <scheme val="minor"/>
      </rPr>
      <t>(</t>
    </r>
    <r>
      <rPr>
        <sz val="9.5"/>
        <color rgb="FF000000"/>
        <rFont val="KoPub돋움체 Light"/>
        <family val="3"/>
        <charset val="129"/>
      </rPr>
      <t>전통</t>
    </r>
    <r>
      <rPr>
        <sz val="9.5"/>
        <color rgb="FF000000"/>
        <rFont val="맑은 고딕"/>
        <family val="3"/>
        <charset val="129"/>
        <scheme val="minor"/>
      </rPr>
      <t>)</t>
    </r>
    <r>
      <rPr>
        <sz val="9.5"/>
        <color rgb="FF000000"/>
        <rFont val="KoPub돋움체 Light"/>
        <family val="3"/>
        <charset val="129"/>
      </rPr>
      <t>시장</t>
    </r>
  </si>
  <si>
    <t>숙박시설</t>
  </si>
  <si>
    <t>위락시설</t>
  </si>
  <si>
    <t>∘유흥주점 및 이와 유사한 것</t>
  </si>
  <si>
    <t>∘단란주점</t>
  </si>
  <si>
    <r>
      <t>∘관광진흥법에의한 유원시설업 및 기타 이와 유사한 것</t>
    </r>
    <r>
      <rPr>
        <sz val="9.5"/>
        <color rgb="FF000000"/>
        <rFont val="맑은 고딕"/>
        <family val="3"/>
        <charset val="129"/>
        <scheme val="minor"/>
      </rPr>
      <t>(</t>
    </r>
    <r>
      <rPr>
        <sz val="9.5"/>
        <color rgb="FF000000"/>
        <rFont val="KoPub돋움체 Light"/>
        <family val="3"/>
        <charset val="129"/>
      </rPr>
      <t>운동시설에 해당되는 것은 제외</t>
    </r>
    <r>
      <rPr>
        <sz val="9.5"/>
        <color rgb="FF000000"/>
        <rFont val="맑은 고딕"/>
        <family val="3"/>
        <charset val="129"/>
        <scheme val="minor"/>
      </rPr>
      <t>)</t>
    </r>
  </si>
  <si>
    <t>∘무도학원</t>
  </si>
  <si>
    <r>
      <t>∘노래연습장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안마시술소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비디오물감상실</t>
    </r>
  </si>
  <si>
    <r>
      <t>∘청소년게임제공업시설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일반게임제공업시설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인터넷컴퓨터게임시설제공업시설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복합유통게임제공업시설</t>
    </r>
  </si>
  <si>
    <t>의료시설</t>
  </si>
  <si>
    <t>∘종합병원</t>
  </si>
  <si>
    <r>
      <t>∘의원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치과의원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한의원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침술원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접골원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조산원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 xml:space="preserve">산후조리원 </t>
    </r>
  </si>
  <si>
    <t>∘사무용 오피스텔</t>
  </si>
  <si>
    <r>
      <t>∘사무실용 건물</t>
    </r>
    <r>
      <rPr>
        <sz val="9.5"/>
        <color rgb="FF000000"/>
        <rFont val="맑은 고딕"/>
        <family val="3"/>
        <charset val="129"/>
        <scheme val="minor"/>
      </rPr>
      <t>(</t>
    </r>
    <r>
      <rPr>
        <sz val="9.5"/>
        <color rgb="FF000000"/>
        <rFont val="KoPub돋움체 Light"/>
        <family val="3"/>
        <charset val="129"/>
      </rPr>
      <t>금융업소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사무소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부동산중개사무소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결혼상담소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소개업소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출판사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신문사 등</t>
    </r>
    <r>
      <rPr>
        <sz val="9.5"/>
        <color rgb="FF000000"/>
        <rFont val="맑은 고딕"/>
        <family val="3"/>
        <charset val="129"/>
        <scheme val="minor"/>
      </rPr>
      <t>)</t>
    </r>
  </si>
  <si>
    <t>∘주차장</t>
  </si>
  <si>
    <t>∘주차전용빌딩</t>
  </si>
  <si>
    <r>
      <t>∘세차장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폐차장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검사장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정비공장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차고 및 주기장</t>
    </r>
  </si>
  <si>
    <t>∘자동차매매장</t>
  </si>
  <si>
    <r>
      <t>∘일반목욕장</t>
    </r>
    <r>
      <rPr>
        <sz val="9.5"/>
        <color rgb="FF000000"/>
        <rFont val="맑은 고딕"/>
        <family val="3"/>
        <charset val="129"/>
        <scheme val="minor"/>
      </rPr>
      <t>(</t>
    </r>
    <r>
      <rPr>
        <sz val="9.5"/>
        <color rgb="FF000000"/>
        <rFont val="KoPub돋움체 Light"/>
        <family val="3"/>
        <charset val="129"/>
      </rPr>
      <t xml:space="preserve">연면적 </t>
    </r>
    <r>
      <rPr>
        <sz val="9.5"/>
        <color rgb="FF000000"/>
        <rFont val="맑은 고딕"/>
        <family val="3"/>
        <charset val="129"/>
        <scheme val="minor"/>
      </rPr>
      <t>3,000</t>
    </r>
    <r>
      <rPr>
        <sz val="9.5"/>
        <color rgb="FF000000"/>
        <rFont val="KoPub돋움체 Light"/>
        <family val="3"/>
        <charset val="129"/>
      </rPr>
      <t>㎡이상</t>
    </r>
    <r>
      <rPr>
        <sz val="9.5"/>
        <color rgb="FF000000"/>
        <rFont val="맑은 고딕"/>
        <family val="3"/>
        <charset val="129"/>
        <scheme val="minor"/>
      </rPr>
      <t>)</t>
    </r>
  </si>
  <si>
    <r>
      <t>∘일반목욕장</t>
    </r>
    <r>
      <rPr>
        <sz val="9.5"/>
        <color rgb="FF000000"/>
        <rFont val="맑은 고딕"/>
        <family val="3"/>
        <charset val="129"/>
        <scheme val="minor"/>
      </rPr>
      <t>(</t>
    </r>
    <r>
      <rPr>
        <sz val="9.5"/>
        <color rgb="FF000000"/>
        <rFont val="KoPub돋움체 Light"/>
        <family val="3"/>
        <charset val="129"/>
      </rPr>
      <t xml:space="preserve">연면적 </t>
    </r>
    <r>
      <rPr>
        <sz val="9.5"/>
        <color rgb="FF000000"/>
        <rFont val="맑은 고딕"/>
        <family val="3"/>
        <charset val="129"/>
        <scheme val="minor"/>
      </rPr>
      <t>1,000</t>
    </r>
    <r>
      <rPr>
        <sz val="9.5"/>
        <color rgb="FF000000"/>
        <rFont val="KoPub돋움체 Light"/>
        <family val="3"/>
        <charset val="129"/>
      </rPr>
      <t xml:space="preserve">㎡이상 </t>
    </r>
    <r>
      <rPr>
        <sz val="9.5"/>
        <color rgb="FF000000"/>
        <rFont val="맑은 고딕"/>
        <family val="3"/>
        <charset val="129"/>
        <scheme val="minor"/>
      </rPr>
      <t>3,000</t>
    </r>
    <r>
      <rPr>
        <sz val="9.5"/>
        <color rgb="FF000000"/>
        <rFont val="KoPub돋움체 Light"/>
        <family val="3"/>
        <charset val="129"/>
      </rPr>
      <t>㎡미만</t>
    </r>
    <r>
      <rPr>
        <sz val="9.5"/>
        <color rgb="FF000000"/>
        <rFont val="맑은 고딕"/>
        <family val="3"/>
        <charset val="129"/>
        <scheme val="minor"/>
      </rPr>
      <t>)</t>
    </r>
  </si>
  <si>
    <r>
      <t>∘일반목욕장</t>
    </r>
    <r>
      <rPr>
        <sz val="9.5"/>
        <color rgb="FF000000"/>
        <rFont val="맑은 고딕"/>
        <family val="3"/>
        <charset val="129"/>
        <scheme val="minor"/>
      </rPr>
      <t>(</t>
    </r>
    <r>
      <rPr>
        <sz val="9.5"/>
        <color rgb="FF000000"/>
        <rFont val="KoPub돋움체 Light"/>
        <family val="3"/>
        <charset val="129"/>
      </rPr>
      <t xml:space="preserve">연면적 </t>
    </r>
    <r>
      <rPr>
        <sz val="9.5"/>
        <color rgb="FF000000"/>
        <rFont val="맑은 고딕"/>
        <family val="3"/>
        <charset val="129"/>
        <scheme val="minor"/>
      </rPr>
      <t>1,000</t>
    </r>
    <r>
      <rPr>
        <sz val="9.5"/>
        <color rgb="FF000000"/>
        <rFont val="KoPub돋움체 Light"/>
        <family val="3"/>
        <charset val="129"/>
      </rPr>
      <t>㎡미만</t>
    </r>
    <r>
      <rPr>
        <sz val="9.5"/>
        <color rgb="FF000000"/>
        <rFont val="맑은 고딕"/>
        <family val="3"/>
        <charset val="129"/>
        <scheme val="minor"/>
      </rPr>
      <t>)</t>
    </r>
  </si>
  <si>
    <r>
      <t>∘이용원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미용원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세탁소</t>
    </r>
  </si>
  <si>
    <t xml:space="preserve">Ⅲ </t>
  </si>
  <si>
    <t>공업용</t>
  </si>
  <si>
    <t>공장시설</t>
  </si>
  <si>
    <r>
      <t>∘공장</t>
    </r>
    <r>
      <rPr>
        <sz val="9.5"/>
        <color rgb="FF000000"/>
        <rFont val="맑은 고딕"/>
        <family val="3"/>
        <charset val="129"/>
        <scheme val="minor"/>
      </rPr>
      <t>(</t>
    </r>
    <r>
      <rPr>
        <sz val="9.5"/>
        <color rgb="FF000000"/>
        <rFont val="KoPub돋움체 Light"/>
        <family val="3"/>
        <charset val="129"/>
      </rPr>
      <t>기타 물품의 제조･가공･수리에 계속적으로 이용되는 건축물로서 자동차관련시설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자원순환 관련 시설 등으로 따로 분류되지 아니한 것</t>
    </r>
    <r>
      <rPr>
        <sz val="9.5"/>
        <color rgb="FF000000"/>
        <rFont val="맑은 고딕"/>
        <family val="3"/>
        <charset val="129"/>
        <scheme val="minor"/>
      </rPr>
      <t>)</t>
    </r>
  </si>
  <si>
    <t>∘공장사무실</t>
  </si>
  <si>
    <t>∘제조업소, 수리점 등으로서 바닥면적의 합계가 500㎡ 미만인 제조업소</t>
  </si>
  <si>
    <t>창고시설</t>
  </si>
  <si>
    <t>∘공업용 냉동․냉장창고</t>
  </si>
  <si>
    <r>
      <t>∘하역장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물류터미널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집배송시설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대형창고</t>
    </r>
  </si>
  <si>
    <r>
      <t>∘창고</t>
    </r>
    <r>
      <rPr>
        <sz val="9.5"/>
        <color rgb="FF000000"/>
        <rFont val="맑은 고딕"/>
        <family val="3"/>
        <charset val="129"/>
        <scheme val="minor"/>
      </rPr>
      <t>(</t>
    </r>
    <r>
      <rPr>
        <sz val="9.5"/>
        <color rgb="FF000000"/>
        <rFont val="KoPub돋움체 Light"/>
        <family val="3"/>
        <charset val="129"/>
      </rPr>
      <t>냉동․냉장창고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주거용 창고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사무실용 창고 및 전업농어가주택 창고 제외</t>
    </r>
    <r>
      <rPr>
        <sz val="9.5"/>
        <color rgb="FF000000"/>
        <rFont val="맑은 고딕"/>
        <family val="3"/>
        <charset val="129"/>
        <scheme val="minor"/>
      </rPr>
      <t>)</t>
    </r>
  </si>
  <si>
    <t>자원순환 관련 시설</t>
  </si>
  <si>
    <t>Ⅳ</t>
  </si>
  <si>
    <t>농수산용</t>
  </si>
  <si>
    <t>축산시설</t>
  </si>
  <si>
    <t>수산시설</t>
  </si>
  <si>
    <t>∘농수산용 냉동․냉장창고</t>
  </si>
  <si>
    <r>
      <t>∘육상양식장</t>
    </r>
    <r>
      <rPr>
        <sz val="9.5"/>
        <color rgb="FF000000"/>
        <rFont val="맑은 고딕"/>
        <family val="3"/>
        <charset val="129"/>
        <scheme val="minor"/>
      </rPr>
      <t>(</t>
    </r>
    <r>
      <rPr>
        <sz val="9.5"/>
        <color rgb="FF000000"/>
        <rFont val="KoPub돋움체 Light"/>
        <family val="3"/>
        <charset val="129"/>
      </rPr>
      <t>양어시설 및 부화장 포함</t>
    </r>
    <r>
      <rPr>
        <sz val="9.5"/>
        <color rgb="FF000000"/>
        <rFont val="맑은 고딕"/>
        <family val="3"/>
        <charset val="129"/>
        <scheme val="minor"/>
      </rPr>
      <t>)</t>
    </r>
  </si>
  <si>
    <t>농업시설</t>
  </si>
  <si>
    <t>∘전업농어가 창고</t>
  </si>
  <si>
    <t>∘저온저장고</t>
  </si>
  <si>
    <t>∘농촌체류형쉼터</t>
  </si>
  <si>
    <t>Ⅴ</t>
  </si>
  <si>
    <t>문화･</t>
  </si>
  <si>
    <t>복지･</t>
  </si>
  <si>
    <t>교육용</t>
  </si>
  <si>
    <t>∘대형수족관</t>
  </si>
  <si>
    <r>
      <t>∘동물원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식물원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그 외 수족관</t>
    </r>
  </si>
  <si>
    <t>종교시설</t>
  </si>
  <si>
    <r>
      <t>∘사우</t>
    </r>
    <r>
      <rPr>
        <sz val="9.5"/>
        <color rgb="FF000000"/>
        <rFont val="맑은 고딕"/>
        <family val="3"/>
        <charset val="129"/>
        <scheme val="minor"/>
      </rPr>
      <t>(</t>
    </r>
    <r>
      <rPr>
        <sz val="9.5"/>
        <color rgb="FF000000"/>
        <rFont val="KoPub돋움체 Light"/>
        <family val="3"/>
        <charset val="129"/>
      </rPr>
      <t>재실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정각 포함</t>
    </r>
    <r>
      <rPr>
        <sz val="9.5"/>
        <color rgb="FF000000"/>
        <rFont val="맑은 고딕"/>
        <family val="3"/>
        <charset val="129"/>
        <scheme val="minor"/>
      </rPr>
      <t>)</t>
    </r>
  </si>
  <si>
    <t>운동시설</t>
  </si>
  <si>
    <r>
      <t>∘골프장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스키장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자동차경주장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승마장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옥내수영장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옥내빙상장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종합체육시설업</t>
    </r>
  </si>
  <si>
    <r>
      <t>∘롤러스케이트장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체육시설의 설치･이용에 관한 법률에 따른 시설 중 용도번호 Ⅴ</t>
    </r>
    <r>
      <rPr>
        <sz val="9.5"/>
        <color rgb="FF000000"/>
        <rFont val="맑은 고딕"/>
        <family val="3"/>
        <charset val="129"/>
        <scheme val="minor"/>
      </rPr>
      <t>-7</t>
    </r>
    <r>
      <rPr>
        <sz val="9.5"/>
        <color rgb="FF000000"/>
        <rFont val="KoPub돋움체 Light"/>
        <family val="3"/>
        <charset val="129"/>
      </rPr>
      <t>에 속하지 않는 것</t>
    </r>
  </si>
  <si>
    <r>
      <t>∘학교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교육원</t>
    </r>
    <r>
      <rPr>
        <sz val="9.5"/>
        <color rgb="FF000000"/>
        <rFont val="맑은 고딕"/>
        <family val="3"/>
        <charset val="129"/>
        <scheme val="minor"/>
      </rPr>
      <t>(</t>
    </r>
    <r>
      <rPr>
        <sz val="9.5"/>
        <color rgb="FF000000"/>
        <rFont val="KoPub돋움체 Light"/>
        <family val="3"/>
        <charset val="129"/>
      </rPr>
      <t>연수원</t>
    </r>
    <r>
      <rPr>
        <sz val="9.5"/>
        <color rgb="FF000000"/>
        <rFont val="맑은 고딕"/>
        <family val="3"/>
        <charset val="129"/>
        <scheme val="minor"/>
      </rPr>
      <t xml:space="preserve">), </t>
    </r>
    <r>
      <rPr>
        <sz val="9.5"/>
        <color rgb="FF000000"/>
        <rFont val="KoPub돋움체 Light"/>
        <family val="3"/>
        <charset val="129"/>
      </rPr>
      <t>직업훈련소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연구소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도서관</t>
    </r>
  </si>
  <si>
    <r>
      <t>∘학원</t>
    </r>
    <r>
      <rPr>
        <sz val="9.5"/>
        <color rgb="FF000000"/>
        <rFont val="맑은 고딕"/>
        <family val="3"/>
        <charset val="129"/>
        <scheme val="minor"/>
      </rPr>
      <t>(</t>
    </r>
    <r>
      <rPr>
        <sz val="9.5"/>
        <color rgb="FF000000"/>
        <rFont val="KoPub돋움체 Light"/>
        <family val="3"/>
        <charset val="129"/>
      </rPr>
      <t>무도학원제외</t>
    </r>
    <r>
      <rPr>
        <sz val="9.5"/>
        <color rgb="FF000000"/>
        <rFont val="맑은 고딕"/>
        <family val="3"/>
        <charset val="129"/>
        <scheme val="minor"/>
      </rPr>
      <t xml:space="preserve">), </t>
    </r>
    <r>
      <rPr>
        <sz val="9.5"/>
        <color rgb="FF000000"/>
        <rFont val="KoPub돋움체 Light"/>
        <family val="3"/>
        <charset val="129"/>
      </rPr>
      <t>운전학원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정비학원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교습소</t>
    </r>
  </si>
  <si>
    <t>수련시설</t>
  </si>
  <si>
    <r>
      <t>∘청소년수련관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청소년문화의집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청소년특화시설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유스호스텔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청소년수련원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청소년야영장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기타 이와 유사한 것</t>
    </r>
  </si>
  <si>
    <t>∘일반야영장</t>
  </si>
  <si>
    <r>
      <t>∘야영장 시설로 관리동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샤워실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대피소 등</t>
    </r>
  </si>
  <si>
    <t>장례시설</t>
  </si>
  <si>
    <r>
      <t>∘장례식장</t>
    </r>
    <r>
      <rPr>
        <sz val="9.5"/>
        <color rgb="FF000000"/>
        <rFont val="맑은 고딕"/>
        <family val="3"/>
        <charset val="129"/>
        <scheme val="minor"/>
      </rPr>
      <t>(</t>
    </r>
    <r>
      <rPr>
        <sz val="9.5"/>
        <color rgb="FF000000"/>
        <rFont val="KoPub돋움체 Light"/>
        <family val="3"/>
        <charset val="129"/>
      </rPr>
      <t>종합병원부속장례식장 제외</t>
    </r>
    <r>
      <rPr>
        <sz val="9.5"/>
        <color rgb="FF000000"/>
        <rFont val="맑은 고딕"/>
        <family val="3"/>
        <charset val="129"/>
        <scheme val="minor"/>
      </rPr>
      <t>)</t>
    </r>
  </si>
  <si>
    <t>∘동물전용의 장례식장</t>
  </si>
  <si>
    <t>∘장의사</t>
  </si>
  <si>
    <r>
      <t>∘</t>
    </r>
    <r>
      <rPr>
        <u/>
        <sz val="9.5"/>
        <color rgb="FF000000"/>
        <rFont val="KoPub돋움체 Light"/>
        <family val="3"/>
        <charset val="129"/>
      </rPr>
      <t>마을회관</t>
    </r>
  </si>
  <si>
    <t>Ⅵ</t>
  </si>
  <si>
    <t>공공용</t>
  </si>
  <si>
    <r>
      <t>∘국가 및 지방자치단체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외국공관의 건축물</t>
    </r>
  </si>
  <si>
    <t>발전시설</t>
  </si>
  <si>
    <r>
      <t>∘원자력발전시설</t>
    </r>
    <r>
      <rPr>
        <sz val="9.5"/>
        <color rgb="FF000000"/>
        <rFont val="맑은 고딕"/>
        <family val="3"/>
        <charset val="129"/>
        <scheme val="minor"/>
      </rPr>
      <t>(</t>
    </r>
    <r>
      <rPr>
        <sz val="9.5"/>
        <color rgb="FF000000"/>
        <rFont val="KoPub돋움체 Light"/>
        <family val="3"/>
        <charset val="129"/>
      </rPr>
      <t>원자로․터빈․보조․핵</t>
    </r>
    <r>
      <rPr>
        <sz val="9.5"/>
        <color rgb="FF000000"/>
        <rFont val="맑은 고딕"/>
        <family val="3"/>
        <charset val="129"/>
        <scheme val="minor"/>
      </rPr>
      <t>(</t>
    </r>
    <r>
      <rPr>
        <sz val="9.5"/>
        <color rgb="FF000000"/>
        <rFont val="KoPub돋움체 Light"/>
        <family val="3"/>
        <charset val="129"/>
      </rPr>
      <t>연료</t>
    </r>
    <r>
      <rPr>
        <sz val="9.5"/>
        <color rgb="FF000000"/>
        <rFont val="맑은 고딕"/>
        <family val="3"/>
        <charset val="129"/>
        <scheme val="minor"/>
      </rPr>
      <t>)</t>
    </r>
    <r>
      <rPr>
        <sz val="9.5"/>
        <color rgb="FF000000"/>
        <rFont val="KoPub돋움체 Light"/>
        <family val="3"/>
        <charset val="129"/>
      </rPr>
      <t>폐기물저장․방사성 폐기물 처리 건물에 한함</t>
    </r>
    <r>
      <rPr>
        <sz val="9.5"/>
        <color rgb="FF000000"/>
        <rFont val="맑은 고딕"/>
        <family val="3"/>
        <charset val="129"/>
        <scheme val="minor"/>
      </rPr>
      <t>)</t>
    </r>
  </si>
  <si>
    <r>
      <t>∘발전시설</t>
    </r>
    <r>
      <rPr>
        <sz val="9.5"/>
        <color rgb="FF000000"/>
        <rFont val="맑은 고딕"/>
        <family val="3"/>
        <charset val="129"/>
        <scheme val="minor"/>
      </rPr>
      <t>(</t>
    </r>
    <r>
      <rPr>
        <sz val="9.5"/>
        <color rgb="FF000000"/>
        <rFont val="KoPub돋움체 Light"/>
        <family val="3"/>
        <charset val="129"/>
      </rPr>
      <t>용도번호Ⅵ</t>
    </r>
    <r>
      <rPr>
        <sz val="9.5"/>
        <color rgb="FF000000"/>
        <rFont val="맑은 고딕"/>
        <family val="3"/>
        <charset val="129"/>
        <scheme val="minor"/>
      </rPr>
      <t>-3</t>
    </r>
    <r>
      <rPr>
        <sz val="9.5"/>
        <color rgb="FF000000"/>
        <rFont val="KoPub돋움체 Light"/>
        <family val="3"/>
        <charset val="129"/>
      </rPr>
      <t>에 해당되는 것 제외</t>
    </r>
    <r>
      <rPr>
        <sz val="9.5"/>
        <color rgb="FF000000"/>
        <rFont val="맑은 고딕"/>
        <family val="3"/>
        <charset val="129"/>
        <scheme val="minor"/>
      </rPr>
      <t xml:space="preserve">), </t>
    </r>
    <r>
      <rPr>
        <sz val="9.5"/>
        <color rgb="FF000000"/>
        <rFont val="KoPub돋움체 Light"/>
        <family val="3"/>
        <charset val="129"/>
      </rPr>
      <t>변전소</t>
    </r>
  </si>
  <si>
    <t>운수시설</t>
  </si>
  <si>
    <r>
      <t>∘여객자동차터미널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철도시설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공항시설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항만시설</t>
    </r>
  </si>
  <si>
    <r>
      <t>∘무선기지국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 xml:space="preserve">간이 </t>
    </r>
    <r>
      <rPr>
        <sz val="9.5"/>
        <color rgb="FF000000"/>
        <rFont val="맑은 고딕"/>
        <family val="3"/>
        <charset val="129"/>
        <scheme val="minor"/>
      </rPr>
      <t xml:space="preserve">TV </t>
    </r>
    <r>
      <rPr>
        <sz val="9.5"/>
        <color rgb="FF000000"/>
        <rFont val="KoPub돋움체 Light"/>
        <family val="3"/>
        <charset val="129"/>
      </rPr>
      <t>중계소</t>
    </r>
  </si>
  <si>
    <r>
      <t xml:space="preserve">∘도시형 생활주택 </t>
    </r>
    <r>
      <rPr>
        <sz val="9.5"/>
        <color rgb="FF000000"/>
        <rFont val="맑은 고딕"/>
        <family val="3"/>
        <charset val="129"/>
        <scheme val="minor"/>
      </rPr>
      <t xml:space="preserve">: </t>
    </r>
    <r>
      <rPr>
        <sz val="9.5"/>
        <color rgb="FF000000"/>
        <rFont val="KoPub돋움체 Light"/>
        <family val="3"/>
        <charset val="129"/>
      </rPr>
      <t>소형주택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단지형 연립주택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단지형 다세대주택</t>
    </r>
  </si>
  <si>
    <t>노유자시설</t>
    <phoneticPr fontId="1" type="noConversion"/>
  </si>
  <si>
    <t>묘지관련시설</t>
    <phoneticPr fontId="1" type="noConversion"/>
  </si>
  <si>
    <t>야영장시설</t>
    <phoneticPr fontId="1" type="noConversion"/>
  </si>
  <si>
    <t>공공업무시설</t>
    <phoneticPr fontId="1" type="noConversion"/>
  </si>
  <si>
    <t>교정 및 군사시설</t>
    <phoneticPr fontId="1" type="noConversion"/>
  </si>
  <si>
    <t>방송통신시설</t>
    <phoneticPr fontId="1" type="noConversion"/>
  </si>
  <si>
    <t>주거용1</t>
    <phoneticPr fontId="1" type="noConversion"/>
  </si>
  <si>
    <t>주거용2</t>
    <phoneticPr fontId="1" type="noConversion"/>
  </si>
  <si>
    <t>주거용3</t>
    <phoneticPr fontId="1" type="noConversion"/>
  </si>
  <si>
    <t>주거용4</t>
    <phoneticPr fontId="1" type="noConversion"/>
  </si>
  <si>
    <t>주거용5</t>
    <phoneticPr fontId="1" type="noConversion"/>
  </si>
  <si>
    <t>주거용6</t>
    <phoneticPr fontId="1" type="noConversion"/>
  </si>
  <si>
    <t>주거용7</t>
    <phoneticPr fontId="1" type="noConversion"/>
  </si>
  <si>
    <t>상업용1</t>
    <phoneticPr fontId="1" type="noConversion"/>
  </si>
  <si>
    <t>상업용2</t>
    <phoneticPr fontId="1" type="noConversion"/>
  </si>
  <si>
    <t>상업용3</t>
    <phoneticPr fontId="1" type="noConversion"/>
  </si>
  <si>
    <r>
      <t>∘상점</t>
    </r>
    <r>
      <rPr>
        <sz val="9.5"/>
        <color rgb="FF000000"/>
        <rFont val="맑은 고딕"/>
        <family val="3"/>
        <charset val="129"/>
        <scheme val="minor"/>
      </rPr>
      <t>(</t>
    </r>
    <r>
      <rPr>
        <sz val="9.5"/>
        <color rgb="FF000000"/>
        <rFont val="KoPub돋움체 Light"/>
        <family val="3"/>
        <charset val="129"/>
      </rPr>
      <t>식품</t>
    </r>
    <r>
      <rPr>
        <sz val="9.5"/>
        <color rgb="FF000000"/>
        <rFont val="MS Gothic"/>
        <family val="3"/>
        <charset val="128"/>
      </rPr>
      <t>･</t>
    </r>
    <r>
      <rPr>
        <sz val="9.5"/>
        <color rgb="FF000000"/>
        <rFont val="KoPub돋움체 Light"/>
        <family val="3"/>
        <charset val="129"/>
      </rPr>
      <t>잡화</t>
    </r>
    <r>
      <rPr>
        <sz val="9.5"/>
        <color rgb="FF000000"/>
        <rFont val="MS Gothic"/>
        <family val="3"/>
        <charset val="128"/>
      </rPr>
      <t>･</t>
    </r>
    <r>
      <rPr>
        <sz val="9.5"/>
        <color rgb="FF000000"/>
        <rFont val="KoPub돋움체 Light"/>
        <family val="3"/>
        <charset val="129"/>
      </rPr>
      <t>의류</t>
    </r>
    <r>
      <rPr>
        <sz val="9.5"/>
        <color rgb="FF000000"/>
        <rFont val="MS Gothic"/>
        <family val="3"/>
        <charset val="128"/>
      </rPr>
      <t>･</t>
    </r>
    <r>
      <rPr>
        <sz val="9.5"/>
        <color rgb="FF000000"/>
        <rFont val="KoPub돋움체 Light"/>
        <family val="3"/>
        <charset val="129"/>
      </rPr>
      <t>완구</t>
    </r>
    <r>
      <rPr>
        <sz val="9.5"/>
        <color rgb="FF000000"/>
        <rFont val="MS Gothic"/>
        <family val="3"/>
        <charset val="128"/>
      </rPr>
      <t>･</t>
    </r>
    <r>
      <rPr>
        <sz val="9.5"/>
        <color rgb="FF000000"/>
        <rFont val="KoPub돋움체 Light"/>
        <family val="3"/>
        <charset val="129"/>
      </rPr>
      <t>서적</t>
    </r>
    <r>
      <rPr>
        <sz val="9.5"/>
        <color rgb="FF000000"/>
        <rFont val="MS Gothic"/>
        <family val="3"/>
        <charset val="128"/>
      </rPr>
      <t>･</t>
    </r>
    <r>
      <rPr>
        <sz val="9.5"/>
        <color rgb="FF000000"/>
        <rFont val="KoPub돋움체 Light"/>
        <family val="3"/>
        <charset val="129"/>
      </rPr>
      <t>건축자재</t>
    </r>
    <r>
      <rPr>
        <sz val="9.5"/>
        <color rgb="FF000000"/>
        <rFont val="MS Gothic"/>
        <family val="3"/>
        <charset val="128"/>
      </rPr>
      <t>･</t>
    </r>
    <r>
      <rPr>
        <sz val="9.5"/>
        <color rgb="FF000000"/>
        <rFont val="KoPub돋움체 Light"/>
        <family val="3"/>
        <charset val="129"/>
      </rPr>
      <t>의약품</t>
    </r>
    <r>
      <rPr>
        <sz val="9.5"/>
        <color rgb="FF000000"/>
        <rFont val="MS Gothic"/>
        <family val="3"/>
        <charset val="128"/>
      </rPr>
      <t>･</t>
    </r>
    <r>
      <rPr>
        <sz val="9.5"/>
        <color rgb="FF000000"/>
        <rFont val="KoPub돋움체 Light"/>
        <family val="3"/>
        <charset val="129"/>
      </rPr>
      <t>의료기기 등 일용품을 판매하는 소매점 등</t>
    </r>
    <r>
      <rPr>
        <sz val="9.5"/>
        <color rgb="FF000000"/>
        <rFont val="맑은 고딕"/>
        <family val="3"/>
        <charset val="129"/>
        <scheme val="minor"/>
      </rPr>
      <t>)
∘일반음식점, 휴게음식점, 제과점, 기원, 서점
∘사진관, 표구점, 독서실, 총포판매소 등
∘안마원
∘자동차영업소 
∘동물병원, 동물미용실 및 동물 위탁관리업을 위한 시설
∘위에 열거되지 않은 기타 판매 및 영업시설</t>
    </r>
    <phoneticPr fontId="1" type="noConversion"/>
  </si>
  <si>
    <t>상업용4</t>
    <phoneticPr fontId="1" type="noConversion"/>
  </si>
  <si>
    <t>상업용5</t>
    <phoneticPr fontId="1" type="noConversion"/>
  </si>
  <si>
    <t>상업용6</t>
    <phoneticPr fontId="1" type="noConversion"/>
  </si>
  <si>
    <r>
      <t>∘호텔</t>
    </r>
    <r>
      <rPr>
        <sz val="9.5"/>
        <color rgb="FF000000"/>
        <rFont val="맑은 고딕"/>
        <family val="3"/>
        <charset val="129"/>
        <scheme val="minor"/>
      </rPr>
      <t>(</t>
    </r>
    <r>
      <rPr>
        <sz val="9.5"/>
        <color rgb="FF000000"/>
        <rFont val="KoPub돋움체 Light"/>
        <family val="3"/>
        <charset val="129"/>
      </rPr>
      <t>공중위생관리법상 숙박업을 말함</t>
    </r>
    <r>
      <rPr>
        <sz val="9.5"/>
        <color rgb="FF000000"/>
        <rFont val="맑은 고딕"/>
        <family val="3"/>
        <charset val="129"/>
        <scheme val="minor"/>
      </rPr>
      <t>)
∘펜션(관광진흥법상 관광편의시설)
∘한옥체험시설(관광진흥법상 관광편의시설)
∘생활숙박시설(건축법시행령[별표1]제15호가목의생활숙박시설을 말함)</t>
    </r>
    <phoneticPr fontId="1" type="noConversion"/>
  </si>
  <si>
    <t>상업용7</t>
    <phoneticPr fontId="1" type="noConversion"/>
  </si>
  <si>
    <r>
      <t>∘여관</t>
    </r>
    <r>
      <rPr>
        <sz val="9.5"/>
        <color rgb="FF000000"/>
        <rFont val="맑은 고딕"/>
        <family val="3"/>
        <charset val="129"/>
        <scheme val="minor"/>
      </rPr>
      <t>(</t>
    </r>
    <r>
      <rPr>
        <sz val="9.5"/>
        <color rgb="FF000000"/>
        <rFont val="KoPub돋움체 Light"/>
        <family val="3"/>
        <charset val="129"/>
      </rPr>
      <t>모텔 포함</t>
    </r>
    <r>
      <rPr>
        <sz val="9.5"/>
        <color rgb="FF000000"/>
        <rFont val="맑은 고딕"/>
        <family val="3"/>
        <charset val="129"/>
        <scheme val="minor"/>
      </rPr>
      <t>)
∘호스텔(관광진흥법 시행령 제2조제1항제2호 마목에 따라 호스텔업에 사용되는 것을 말함)
∘일반펜션(관광진흥법상관광편의시설을 제외한 그 외의 펜션)</t>
    </r>
    <phoneticPr fontId="1" type="noConversion"/>
  </si>
  <si>
    <t>상업용8</t>
    <phoneticPr fontId="1" type="noConversion"/>
  </si>
  <si>
    <t>상업용9</t>
    <phoneticPr fontId="1" type="noConversion"/>
  </si>
  <si>
    <t>상업용10</t>
    <phoneticPr fontId="1" type="noConversion"/>
  </si>
  <si>
    <t>상업용11</t>
    <phoneticPr fontId="1" type="noConversion"/>
  </si>
  <si>
    <t>∘투전기업소 및 카지노업소
∘무도장</t>
    <phoneticPr fontId="1" type="noConversion"/>
  </si>
  <si>
    <t>상업용12</t>
    <phoneticPr fontId="1" type="noConversion"/>
  </si>
  <si>
    <t>상업용13</t>
    <phoneticPr fontId="1" type="noConversion"/>
  </si>
  <si>
    <t>상업용14</t>
    <phoneticPr fontId="1" type="noConversion"/>
  </si>
  <si>
    <t>상업용15</t>
    <phoneticPr fontId="1" type="noConversion"/>
  </si>
  <si>
    <t>상업용16</t>
    <phoneticPr fontId="1" type="noConversion"/>
  </si>
  <si>
    <t>상업용17</t>
    <phoneticPr fontId="1" type="noConversion"/>
  </si>
  <si>
    <t>상업용18</t>
    <phoneticPr fontId="1" type="noConversion"/>
  </si>
  <si>
    <t>상업용19</t>
    <phoneticPr fontId="1" type="noConversion"/>
  </si>
  <si>
    <r>
      <t>∘일반병원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치과병원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한방병원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정신병원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요양병원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격리병원</t>
    </r>
    <r>
      <rPr>
        <sz val="9.5"/>
        <color rgb="FF000000"/>
        <rFont val="맑은 고딕"/>
        <family val="3"/>
        <charset val="129"/>
        <scheme val="minor"/>
      </rPr>
      <t>(</t>
    </r>
    <r>
      <rPr>
        <sz val="9.5"/>
        <color rgb="FF000000"/>
        <rFont val="KoPub돋움체 Light"/>
        <family val="3"/>
        <charset val="129"/>
      </rPr>
      <t>전염병원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마약진료소 등</t>
    </r>
    <r>
      <rPr>
        <sz val="9.5"/>
        <color rgb="FF000000"/>
        <rFont val="맑은 고딕"/>
        <family val="3"/>
        <charset val="129"/>
        <scheme val="minor"/>
      </rPr>
      <t>)
∘종합병원부속장례식장</t>
    </r>
    <phoneticPr fontId="1" type="noConversion"/>
  </si>
  <si>
    <t>상업용20</t>
    <phoneticPr fontId="1" type="noConversion"/>
  </si>
  <si>
    <t>일반업무시설</t>
    <phoneticPr fontId="1" type="noConversion"/>
  </si>
  <si>
    <t>상업용21</t>
    <phoneticPr fontId="1" type="noConversion"/>
  </si>
  <si>
    <t>상업용22</t>
    <phoneticPr fontId="1" type="noConversion"/>
  </si>
  <si>
    <t>자동차시설</t>
    <phoneticPr fontId="1" type="noConversion"/>
  </si>
  <si>
    <t>상업용23</t>
    <phoneticPr fontId="1" type="noConversion"/>
  </si>
  <si>
    <t>상업용24</t>
    <phoneticPr fontId="1" type="noConversion"/>
  </si>
  <si>
    <t>상업용25</t>
    <phoneticPr fontId="1" type="noConversion"/>
  </si>
  <si>
    <t>상업용26</t>
    <phoneticPr fontId="1" type="noConversion"/>
  </si>
  <si>
    <t>상업용27</t>
    <phoneticPr fontId="1" type="noConversion"/>
  </si>
  <si>
    <t>상업용28</t>
    <phoneticPr fontId="1" type="noConversion"/>
  </si>
  <si>
    <t>상업용29</t>
    <phoneticPr fontId="1" type="noConversion"/>
  </si>
  <si>
    <t>상업용30</t>
    <phoneticPr fontId="1" type="noConversion"/>
  </si>
  <si>
    <t>공업용1</t>
    <phoneticPr fontId="1" type="noConversion"/>
  </si>
  <si>
    <t>공업용2</t>
    <phoneticPr fontId="1" type="noConversion"/>
  </si>
  <si>
    <t>공업용3</t>
    <phoneticPr fontId="1" type="noConversion"/>
  </si>
  <si>
    <r>
      <t>∘산업집적활성화 및 공장설립에 관한 법률 제</t>
    </r>
    <r>
      <rPr>
        <sz val="9.5"/>
        <color rgb="FF000000"/>
        <rFont val="맑은 고딕"/>
        <family val="3"/>
        <charset val="129"/>
        <scheme val="minor"/>
      </rPr>
      <t>2</t>
    </r>
    <r>
      <rPr>
        <sz val="9.5"/>
        <color rgb="FF000000"/>
        <rFont val="KoPub돋움체 Light"/>
        <family val="3"/>
        <charset val="129"/>
      </rPr>
      <t>조 제</t>
    </r>
    <r>
      <rPr>
        <sz val="9.5"/>
        <color rgb="FF000000"/>
        <rFont val="맑은 고딕"/>
        <family val="3"/>
        <charset val="129"/>
        <scheme val="minor"/>
      </rPr>
      <t>13</t>
    </r>
    <r>
      <rPr>
        <sz val="9.5"/>
        <color rgb="FF000000"/>
        <rFont val="KoPub돋움체 Light"/>
        <family val="3"/>
        <charset val="129"/>
      </rPr>
      <t>호에 따른 지식산업센터 내 공장
∘지식산업센터 내 기숙사</t>
    </r>
    <phoneticPr fontId="1" type="noConversion"/>
  </si>
  <si>
    <t>공업용4</t>
    <phoneticPr fontId="1" type="noConversion"/>
  </si>
  <si>
    <t>공업용5</t>
    <phoneticPr fontId="1" type="noConversion"/>
  </si>
  <si>
    <t>공업용6</t>
    <phoneticPr fontId="1" type="noConversion"/>
  </si>
  <si>
    <t>공업용7</t>
    <phoneticPr fontId="1" type="noConversion"/>
  </si>
  <si>
    <t>위험물 저장 및 처리시설</t>
    <phoneticPr fontId="1" type="noConversion"/>
  </si>
  <si>
    <t>공업용8</t>
    <phoneticPr fontId="1" type="noConversion"/>
  </si>
  <si>
    <r>
      <t>∘주유소</t>
    </r>
    <r>
      <rPr>
        <sz val="9.5"/>
        <color rgb="FF000000"/>
        <rFont val="맑은 고딕"/>
        <family val="3"/>
        <charset val="129"/>
        <scheme val="minor"/>
      </rPr>
      <t>(</t>
    </r>
    <r>
      <rPr>
        <sz val="9.5"/>
        <color rgb="FF000000"/>
        <rFont val="KoPub돋움체 Light"/>
        <family val="3"/>
        <charset val="129"/>
      </rPr>
      <t>기계식세차설비 포함</t>
    </r>
    <r>
      <rPr>
        <sz val="9.5"/>
        <color rgb="FF000000"/>
        <rFont val="맑은 고딕"/>
        <family val="3"/>
        <charset val="129"/>
        <scheme val="minor"/>
      </rPr>
      <t xml:space="preserve">) </t>
    </r>
    <r>
      <rPr>
        <sz val="9.5"/>
        <color rgb="FF000000"/>
        <rFont val="KoPub돋움체 Light"/>
        <family val="3"/>
        <charset val="129"/>
      </rPr>
      <t>및 석유 판매소
∘액화석유가스충전소․판매소․저장소, 위험물제조소․저장소․취급소, 액화가스취급소․판매소, 유독물보관․저장․판매시설, 고압가스충전소․판매소․저장소, 도료류판매소, 도시가스 제조시설, 화약류 저장소, 기타 위험물저장 및 처리시설
∘주유소의 캐노피</t>
    </r>
    <phoneticPr fontId="1" type="noConversion"/>
  </si>
  <si>
    <t>공업용9</t>
    <phoneticPr fontId="1" type="noConversion"/>
  </si>
  <si>
    <r>
      <t>∘정수장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하수 등 처리시설
∘고물상
∘폐기물 재활용 시설, 폐기물 처분시설 및 폐기물 감량화시설</t>
    </r>
    <phoneticPr fontId="1" type="noConversion"/>
  </si>
  <si>
    <t>농수산용1</t>
    <phoneticPr fontId="1" type="noConversion"/>
  </si>
  <si>
    <r>
      <t>∘가축용운동시설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인공수정센터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관리사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동물검역소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 xml:space="preserve">실험동물사육시설
</t>
    </r>
    <r>
      <rPr>
        <sz val="9.5"/>
        <color rgb="FF000000"/>
        <rFont val="맑은 고딕"/>
        <family val="3"/>
        <charset val="129"/>
      </rPr>
      <t>∘</t>
    </r>
    <r>
      <rPr>
        <sz val="9.5"/>
        <color rgb="FF000000"/>
        <rFont val="KoPub돋움체 Light"/>
        <family val="3"/>
        <charset val="129"/>
      </rPr>
      <t>양수장</t>
    </r>
    <r>
      <rPr>
        <sz val="9.5"/>
        <color rgb="FF000000"/>
        <rFont val="맑은 고딕"/>
        <family val="3"/>
        <charset val="129"/>
      </rPr>
      <t xml:space="preserve">, </t>
    </r>
    <r>
      <rPr>
        <sz val="9.5"/>
        <color rgb="FF000000"/>
        <rFont val="KoPub돋움체 Light"/>
        <family val="3"/>
        <charset val="129"/>
      </rPr>
      <t xml:space="preserve">경주용마사
</t>
    </r>
    <r>
      <rPr>
        <sz val="9.5"/>
        <color rgb="FF000000"/>
        <rFont val="맑은 고딕"/>
        <family val="3"/>
        <charset val="129"/>
      </rPr>
      <t>∘</t>
    </r>
    <r>
      <rPr>
        <sz val="9.5"/>
        <color rgb="FF000000"/>
        <rFont val="KoPub돋움체 Light"/>
        <family val="3"/>
        <charset val="129"/>
      </rPr>
      <t>도축장</t>
    </r>
    <r>
      <rPr>
        <sz val="9.5"/>
        <color rgb="FF000000"/>
        <rFont val="맑은 고딕"/>
        <family val="3"/>
        <charset val="129"/>
      </rPr>
      <t xml:space="preserve">, </t>
    </r>
    <r>
      <rPr>
        <sz val="9.5"/>
        <color rgb="FF000000"/>
        <rFont val="KoPub돋움체 Light"/>
        <family val="3"/>
        <charset val="129"/>
      </rPr>
      <t>도계장</t>
    </r>
    <phoneticPr fontId="1" type="noConversion"/>
  </si>
  <si>
    <t>농수산용2</t>
    <phoneticPr fontId="1" type="noConversion"/>
  </si>
  <si>
    <r>
      <t>∘축사</t>
    </r>
    <r>
      <rPr>
        <sz val="9.5"/>
        <color rgb="FF000000"/>
        <rFont val="맑은 고딕"/>
        <family val="3"/>
        <charset val="129"/>
        <scheme val="minor"/>
      </rPr>
      <t>(</t>
    </r>
    <r>
      <rPr>
        <sz val="9.5"/>
        <color rgb="FF000000"/>
        <rFont val="KoPub돋움체 Light"/>
        <family val="3"/>
        <charset val="129"/>
      </rPr>
      <t>양잠․양봉․양돈․양계 및 부화장 포함</t>
    </r>
    <r>
      <rPr>
        <sz val="9.5"/>
        <color rgb="FF000000"/>
        <rFont val="맑은 고딕"/>
        <family val="3"/>
        <charset val="129"/>
        <scheme val="minor"/>
      </rPr>
      <t>)
∘가축시설(퇴비장, 가축용창고, 가축시장)</t>
    </r>
    <phoneticPr fontId="1" type="noConversion"/>
  </si>
  <si>
    <t>농수산용3</t>
    <phoneticPr fontId="1" type="noConversion"/>
  </si>
  <si>
    <t>농수산용4</t>
    <phoneticPr fontId="1" type="noConversion"/>
  </si>
  <si>
    <t>농수산용5</t>
    <phoneticPr fontId="1" type="noConversion"/>
  </si>
  <si>
    <r>
      <t>∘작물재배사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종묘배양시설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 xml:space="preserve">건조장
</t>
    </r>
    <r>
      <rPr>
        <sz val="9.5"/>
        <color rgb="FF000000"/>
        <rFont val="맑은 고딕"/>
        <family val="3"/>
        <charset val="129"/>
      </rPr>
      <t>∘</t>
    </r>
    <r>
      <rPr>
        <sz val="9.5"/>
        <color rgb="FF000000"/>
        <rFont val="KoPub돋움체 Light"/>
        <family val="3"/>
        <charset val="129"/>
      </rPr>
      <t>화초</t>
    </r>
    <r>
      <rPr>
        <sz val="9.5"/>
        <color rgb="FF000000"/>
        <rFont val="맑은 고딕"/>
        <family val="3"/>
        <charset val="129"/>
      </rPr>
      <t xml:space="preserve"> </t>
    </r>
    <r>
      <rPr>
        <sz val="9.5"/>
        <color rgb="FF000000"/>
        <rFont val="KoPub돋움체 Light"/>
        <family val="3"/>
        <charset val="129"/>
      </rPr>
      <t>및</t>
    </r>
    <r>
      <rPr>
        <sz val="9.5"/>
        <color rgb="FF000000"/>
        <rFont val="맑은 고딕"/>
        <family val="3"/>
        <charset val="129"/>
      </rPr>
      <t xml:space="preserve"> </t>
    </r>
    <r>
      <rPr>
        <sz val="9.5"/>
        <color rgb="FF000000"/>
        <rFont val="KoPub돋움체 Light"/>
        <family val="3"/>
        <charset val="129"/>
      </rPr>
      <t>분재</t>
    </r>
    <r>
      <rPr>
        <sz val="9.5"/>
        <color rgb="FF000000"/>
        <rFont val="맑은 고딕"/>
        <family val="3"/>
        <charset val="129"/>
      </rPr>
      <t xml:space="preserve"> </t>
    </r>
    <r>
      <rPr>
        <sz val="9.5"/>
        <color rgb="FF000000"/>
        <rFont val="KoPub돋움체 Light"/>
        <family val="3"/>
        <charset val="129"/>
      </rPr>
      <t>등의</t>
    </r>
    <r>
      <rPr>
        <sz val="9.5"/>
        <color rgb="FF000000"/>
        <rFont val="맑은 고딕"/>
        <family val="3"/>
        <charset val="129"/>
      </rPr>
      <t xml:space="preserve"> </t>
    </r>
    <r>
      <rPr>
        <sz val="9.5"/>
        <color rgb="FF000000"/>
        <rFont val="KoPub돋움체 Light"/>
        <family val="3"/>
        <charset val="129"/>
      </rPr>
      <t xml:space="preserve">온실
</t>
    </r>
    <r>
      <rPr>
        <sz val="9.5"/>
        <color rgb="FF000000"/>
        <rFont val="맑은 고딕"/>
        <family val="3"/>
        <charset val="129"/>
      </rPr>
      <t>∘</t>
    </r>
    <r>
      <rPr>
        <sz val="9.5"/>
        <color rgb="FF000000"/>
        <rFont val="KoPub돋움체 Light"/>
        <family val="3"/>
        <charset val="129"/>
      </rPr>
      <t>기타</t>
    </r>
    <r>
      <rPr>
        <sz val="9.5"/>
        <color rgb="FF000000"/>
        <rFont val="맑은 고딕"/>
        <family val="3"/>
        <charset val="129"/>
      </rPr>
      <t xml:space="preserve"> </t>
    </r>
    <r>
      <rPr>
        <sz val="9.5"/>
        <color rgb="FF000000"/>
        <rFont val="KoPub돋움체 Light"/>
        <family val="3"/>
        <charset val="129"/>
      </rPr>
      <t>식물관련시설</t>
    </r>
    <r>
      <rPr>
        <sz val="9.5"/>
        <color rgb="FF000000"/>
        <rFont val="맑은 고딕"/>
        <family val="3"/>
        <charset val="129"/>
      </rPr>
      <t>(</t>
    </r>
    <r>
      <rPr>
        <sz val="9.5"/>
        <color rgb="FF000000"/>
        <rFont val="KoPub돋움체 Light"/>
        <family val="3"/>
        <charset val="129"/>
      </rPr>
      <t>동</t>
    </r>
    <r>
      <rPr>
        <sz val="9.5"/>
        <color rgb="FF000000"/>
        <rFont val="맑은 고딕"/>
        <family val="3"/>
        <charset val="129"/>
      </rPr>
      <t>․</t>
    </r>
    <r>
      <rPr>
        <sz val="9.5"/>
        <color rgb="FF000000"/>
        <rFont val="KoPub돋움체 Light"/>
        <family val="3"/>
        <charset val="129"/>
      </rPr>
      <t>식물원</t>
    </r>
    <r>
      <rPr>
        <sz val="9.5"/>
        <color rgb="FF000000"/>
        <rFont val="맑은 고딕"/>
        <family val="3"/>
        <charset val="129"/>
      </rPr>
      <t xml:space="preserve"> </t>
    </r>
    <r>
      <rPr>
        <sz val="9.5"/>
        <color rgb="FF000000"/>
        <rFont val="KoPub돋움체 Light"/>
        <family val="3"/>
        <charset val="129"/>
      </rPr>
      <t>제외</t>
    </r>
    <r>
      <rPr>
        <sz val="9.5"/>
        <color rgb="FF000000"/>
        <rFont val="맑은 고딕"/>
        <family val="3"/>
        <charset val="129"/>
      </rPr>
      <t>)</t>
    </r>
    <phoneticPr fontId="1" type="noConversion"/>
  </si>
  <si>
    <t>농수산용6</t>
    <phoneticPr fontId="1" type="noConversion"/>
  </si>
  <si>
    <t>농수산용7</t>
    <phoneticPr fontId="1" type="noConversion"/>
  </si>
  <si>
    <t>농수산용8</t>
    <phoneticPr fontId="1" type="noConversion"/>
  </si>
  <si>
    <r>
      <t>문화</t>
    </r>
    <r>
      <rPr>
        <sz val="9.5"/>
        <color rgb="FF000000"/>
        <rFont val="MS Gothic"/>
        <family val="3"/>
        <charset val="128"/>
      </rPr>
      <t>･</t>
    </r>
    <r>
      <rPr>
        <sz val="9.5"/>
        <color rgb="FF000000"/>
        <rFont val="KoPub돋움체 Light"/>
        <family val="3"/>
        <charset val="129"/>
      </rPr>
      <t>복지</t>
    </r>
    <r>
      <rPr>
        <sz val="9.5"/>
        <color rgb="FF000000"/>
        <rFont val="MS Gothic"/>
        <family val="3"/>
        <charset val="128"/>
      </rPr>
      <t>･</t>
    </r>
    <r>
      <rPr>
        <sz val="9.5"/>
        <color rgb="FF000000"/>
        <rFont val="KoPub돋움체 Light"/>
        <family val="3"/>
        <charset val="129"/>
      </rPr>
      <t>교육용</t>
    </r>
    <phoneticPr fontId="1" type="noConversion"/>
  </si>
  <si>
    <t>문화복지교육1</t>
    <phoneticPr fontId="1" type="noConversion"/>
  </si>
  <si>
    <t>∘예식장
∘공연장(극장, 영화관, 연예장, 음악당, 서커스장, 비디오물소극장 등)
∘집회장(공회장, 회의장, 경마․경륜․경정 장외발매소 및 전화투표소 등)
∘전시장(박물관, 미술관, 과학관, 문화관, 체험관, 기념관, 산업전시장, 박람회장 등)
∘관람장(경마장, 경륜장, 경정장, 자동차경기장, 기타 이와 유사한 것)</t>
    <phoneticPr fontId="1" type="noConversion"/>
  </si>
  <si>
    <t>문화복지교육2</t>
    <phoneticPr fontId="1" type="noConversion"/>
  </si>
  <si>
    <t>문화복지교육3</t>
    <phoneticPr fontId="1" type="noConversion"/>
  </si>
  <si>
    <t>관광휴게시설</t>
    <phoneticPr fontId="1" type="noConversion"/>
  </si>
  <si>
    <t>문화복지교육4</t>
    <phoneticPr fontId="1" type="noConversion"/>
  </si>
  <si>
    <r>
      <t>∘야외음악당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야외극장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어린이회관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관망탑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 xml:space="preserve">휴게소
</t>
    </r>
    <r>
      <rPr>
        <sz val="9.5"/>
        <color rgb="FF000000"/>
        <rFont val="맑은 고딕"/>
        <family val="3"/>
        <charset val="129"/>
      </rPr>
      <t>∘</t>
    </r>
    <r>
      <rPr>
        <sz val="9.5"/>
        <color rgb="FF000000"/>
        <rFont val="KoPub돋움체 Light"/>
        <family val="3"/>
        <charset val="129"/>
      </rPr>
      <t>공원</t>
    </r>
    <r>
      <rPr>
        <sz val="9.5"/>
        <color rgb="FF000000"/>
        <rFont val="맑은 고딕"/>
        <family val="3"/>
        <charset val="129"/>
      </rPr>
      <t xml:space="preserve">, </t>
    </r>
    <r>
      <rPr>
        <sz val="9.5"/>
        <color rgb="FF000000"/>
        <rFont val="KoPub돋움체 Light"/>
        <family val="3"/>
        <charset val="129"/>
      </rPr>
      <t>유원지</t>
    </r>
    <r>
      <rPr>
        <sz val="9.5"/>
        <color rgb="FF000000"/>
        <rFont val="맑은 고딕"/>
        <family val="3"/>
        <charset val="129"/>
      </rPr>
      <t xml:space="preserve"> </t>
    </r>
    <r>
      <rPr>
        <sz val="9.5"/>
        <color rgb="FF000000"/>
        <rFont val="KoPub돋움체 Light"/>
        <family val="3"/>
        <charset val="129"/>
      </rPr>
      <t>또는</t>
    </r>
    <r>
      <rPr>
        <sz val="9.5"/>
        <color rgb="FF000000"/>
        <rFont val="맑은 고딕"/>
        <family val="3"/>
        <charset val="129"/>
      </rPr>
      <t xml:space="preserve"> </t>
    </r>
    <r>
      <rPr>
        <sz val="9.5"/>
        <color rgb="FF000000"/>
        <rFont val="KoPub돋움체 Light"/>
        <family val="3"/>
        <charset val="129"/>
      </rPr>
      <t>관광지에</t>
    </r>
    <r>
      <rPr>
        <sz val="9.5"/>
        <color rgb="FF000000"/>
        <rFont val="맑은 고딕"/>
        <family val="3"/>
        <charset val="129"/>
      </rPr>
      <t xml:space="preserve"> </t>
    </r>
    <r>
      <rPr>
        <sz val="9.5"/>
        <color rgb="FF000000"/>
        <rFont val="KoPub돋움체 Light"/>
        <family val="3"/>
        <charset val="129"/>
      </rPr>
      <t>부수되는</t>
    </r>
    <r>
      <rPr>
        <sz val="9.5"/>
        <color rgb="FF000000"/>
        <rFont val="맑은 고딕"/>
        <family val="3"/>
        <charset val="129"/>
      </rPr>
      <t xml:space="preserve"> </t>
    </r>
    <r>
      <rPr>
        <sz val="9.5"/>
        <color rgb="FF000000"/>
        <rFont val="KoPub돋움체 Light"/>
        <family val="3"/>
        <charset val="129"/>
      </rPr>
      <t>시설</t>
    </r>
    <phoneticPr fontId="1" type="noConversion"/>
  </si>
  <si>
    <t>문화복지교육5</t>
    <phoneticPr fontId="1" type="noConversion"/>
  </si>
  <si>
    <t>∘교회․성당․사찰․기도원․수도원․수녀원 등 종교집회장과 종교집회장내 설치하는 봉안당</t>
    <phoneticPr fontId="1" type="noConversion"/>
  </si>
  <si>
    <t>문화복지교육6</t>
    <phoneticPr fontId="1" type="noConversion"/>
  </si>
  <si>
    <t>문화복지교육7</t>
    <phoneticPr fontId="1" type="noConversion"/>
  </si>
  <si>
    <t>문화복지교육8</t>
    <phoneticPr fontId="1" type="noConversion"/>
  </si>
  <si>
    <t>문화복지교육9</t>
    <phoneticPr fontId="1" type="noConversion"/>
  </si>
  <si>
    <t>문화복지교육10</t>
    <phoneticPr fontId="1" type="noConversion"/>
  </si>
  <si>
    <t>문화복지교육11</t>
    <phoneticPr fontId="1" type="noConversion"/>
  </si>
  <si>
    <t>문화복지교육12a</t>
    <phoneticPr fontId="1" type="noConversion"/>
  </si>
  <si>
    <t>문화복지교육12b</t>
    <phoneticPr fontId="1" type="noConversion"/>
  </si>
  <si>
    <t>문화복지교육13</t>
    <phoneticPr fontId="1" type="noConversion"/>
  </si>
  <si>
    <t>∘아동관련시설
∘노인복지시설
∘기타 사회복지시설 및 근로복지시설</t>
    <phoneticPr fontId="1" type="noConversion"/>
  </si>
  <si>
    <t>문화복지교육14</t>
    <phoneticPr fontId="1" type="noConversion"/>
  </si>
  <si>
    <t>∘고아원
∘노인주거복지시설(양로시설 등) 및 노인여가복지시설(경로당 등)
∘용도번호 Ⅴ-13을 제외한 기타 이와 유사한 시설</t>
    <phoneticPr fontId="1" type="noConversion"/>
  </si>
  <si>
    <t>문화복지교육15</t>
    <phoneticPr fontId="1" type="noConversion"/>
  </si>
  <si>
    <t>∘화장시설
∘봉안당(종교시설에 해당하는 것 제외)
∘묘지와 자연장지에 부수되는 건축물</t>
    <phoneticPr fontId="1" type="noConversion"/>
  </si>
  <si>
    <t>문화복지교육16a</t>
    <phoneticPr fontId="1" type="noConversion"/>
  </si>
  <si>
    <t>문화복지교육16b</t>
    <phoneticPr fontId="1" type="noConversion"/>
  </si>
  <si>
    <t>문화복지교육16c</t>
    <phoneticPr fontId="1" type="noConversion"/>
  </si>
  <si>
    <t>주민공동이용시설</t>
    <phoneticPr fontId="1" type="noConversion"/>
  </si>
  <si>
    <t>문화복지교육17</t>
    <phoneticPr fontId="1" type="noConversion"/>
  </si>
  <si>
    <t>공공용1</t>
    <phoneticPr fontId="1" type="noConversion"/>
  </si>
  <si>
    <t>공공용2</t>
    <phoneticPr fontId="1" type="noConversion"/>
  </si>
  <si>
    <r>
      <t>∘교정시설</t>
    </r>
    <r>
      <rPr>
        <sz val="9.5"/>
        <color rgb="FF000000"/>
        <rFont val="맑은 고딕"/>
        <family val="3"/>
        <charset val="129"/>
        <scheme val="minor"/>
      </rPr>
      <t>(</t>
    </r>
    <r>
      <rPr>
        <sz val="9.5"/>
        <color rgb="FF000000"/>
        <rFont val="KoPub돋움체 Light"/>
        <family val="3"/>
        <charset val="129"/>
      </rPr>
      <t>보호감호소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구치소 및 교도소를 말함</t>
    </r>
    <r>
      <rPr>
        <sz val="9.5"/>
        <color rgb="FF000000"/>
        <rFont val="맑은 고딕"/>
        <family val="3"/>
        <charset val="129"/>
        <scheme val="minor"/>
      </rPr>
      <t>)
∘갱생보호시설, 그 밖에 범죄자의 갱생</t>
    </r>
    <r>
      <rPr>
        <sz val="9.5"/>
        <color rgb="FF000000"/>
        <rFont val="맑은 고딕"/>
        <family val="3"/>
        <charset val="128"/>
        <scheme val="minor"/>
      </rPr>
      <t>･</t>
    </r>
    <r>
      <rPr>
        <sz val="9.5"/>
        <color rgb="FF000000"/>
        <rFont val="맑은 고딕"/>
        <family val="3"/>
        <charset val="129"/>
        <scheme val="minor"/>
      </rPr>
      <t>보육</t>
    </r>
    <r>
      <rPr>
        <sz val="9.5"/>
        <color rgb="FF000000"/>
        <rFont val="맑은 고딕"/>
        <family val="3"/>
        <charset val="128"/>
        <scheme val="minor"/>
      </rPr>
      <t>･</t>
    </r>
    <r>
      <rPr>
        <sz val="9.5"/>
        <color rgb="FF000000"/>
        <rFont val="맑은 고딕"/>
        <family val="3"/>
        <charset val="129"/>
        <scheme val="minor"/>
      </rPr>
      <t>교육</t>
    </r>
    <r>
      <rPr>
        <sz val="9.5"/>
        <color rgb="FF000000"/>
        <rFont val="맑은 고딕"/>
        <family val="3"/>
        <charset val="128"/>
        <scheme val="minor"/>
      </rPr>
      <t>･</t>
    </r>
    <r>
      <rPr>
        <sz val="9.5"/>
        <color rgb="FF000000"/>
        <rFont val="맑은 고딕"/>
        <family val="3"/>
        <charset val="129"/>
        <scheme val="minor"/>
      </rPr>
      <t>보건 등의 용도로 쓰이는 시설
∘소년원 및 소년분류심사원
∘국방</t>
    </r>
    <r>
      <rPr>
        <sz val="9.5"/>
        <color rgb="FF000000"/>
        <rFont val="맑은 고딕"/>
        <family val="3"/>
        <charset val="128"/>
        <scheme val="minor"/>
      </rPr>
      <t>･</t>
    </r>
    <r>
      <rPr>
        <sz val="9.5"/>
        <color rgb="FF000000"/>
        <rFont val="맑은 고딕"/>
        <family val="3"/>
        <charset val="129"/>
        <scheme val="minor"/>
      </rPr>
      <t>군사시설</t>
    </r>
    <phoneticPr fontId="1" type="noConversion"/>
  </si>
  <si>
    <t>공공용3</t>
    <phoneticPr fontId="1" type="noConversion"/>
  </si>
  <si>
    <t>공공용4</t>
    <phoneticPr fontId="1" type="noConversion"/>
  </si>
  <si>
    <t>공공용5</t>
    <phoneticPr fontId="1" type="noConversion"/>
  </si>
  <si>
    <t>공공용6</t>
    <phoneticPr fontId="1" type="noConversion"/>
  </si>
  <si>
    <r>
      <t>∘방송국</t>
    </r>
    <r>
      <rPr>
        <sz val="9.5"/>
        <color rgb="FF000000"/>
        <rFont val="맑은 고딕"/>
        <family val="3"/>
        <charset val="129"/>
        <scheme val="minor"/>
      </rPr>
      <t>(</t>
    </r>
    <r>
      <rPr>
        <sz val="9.5"/>
        <color rgb="FF000000"/>
        <rFont val="KoPub돋움체 Light"/>
        <family val="3"/>
        <charset val="129"/>
      </rPr>
      <t>방송프로그램 제작 시설 및 송신․수신 중계시설을 포함</t>
    </r>
    <r>
      <rPr>
        <sz val="9.5"/>
        <color rgb="FF000000"/>
        <rFont val="맑은 고딕"/>
        <family val="3"/>
        <charset val="129"/>
        <scheme val="minor"/>
      </rPr>
      <t>)
∘전신전화국
∘촬영소
∘통신용시설</t>
    </r>
    <phoneticPr fontId="1" type="noConversion"/>
  </si>
  <si>
    <t>공공용7</t>
    <phoneticPr fontId="1" type="noConversion"/>
  </si>
  <si>
    <t>문화 및 집회시설</t>
    <phoneticPr fontId="1" type="noConversion"/>
  </si>
  <si>
    <t>교육연구시설</t>
    <phoneticPr fontId="1" type="noConversion"/>
  </si>
  <si>
    <r>
      <t>∘관광호텔</t>
    </r>
    <r>
      <rPr>
        <sz val="9.5"/>
        <color rgb="FF000000"/>
        <rFont val="맑은 고딕"/>
        <family val="3"/>
        <charset val="129"/>
        <scheme val="minor"/>
      </rPr>
      <t>(5</t>
    </r>
    <r>
      <rPr>
        <sz val="9.5"/>
        <color rgb="FF000000"/>
        <rFont val="KoPub돋움체 Light"/>
        <family val="3"/>
        <charset val="129"/>
      </rPr>
      <t>성급</t>
    </r>
    <r>
      <rPr>
        <sz val="9.5"/>
        <color rgb="FF000000"/>
        <rFont val="MS Gothic"/>
        <family val="3"/>
        <charset val="128"/>
      </rPr>
      <t>･</t>
    </r>
    <r>
      <rPr>
        <sz val="9.5"/>
        <color rgb="FF000000"/>
        <rFont val="맑은 고딕"/>
        <family val="3"/>
        <charset val="129"/>
        <scheme val="minor"/>
      </rPr>
      <t>4</t>
    </r>
    <r>
      <rPr>
        <sz val="9.5"/>
        <color rgb="FF000000"/>
        <rFont val="KoPub돋움체 Light"/>
        <family val="3"/>
        <charset val="129"/>
      </rPr>
      <t>성급</t>
    </r>
    <r>
      <rPr>
        <sz val="9.5"/>
        <color rgb="FF000000"/>
        <rFont val="맑은 고딕"/>
        <family val="3"/>
        <charset val="129"/>
        <scheme val="minor"/>
      </rPr>
      <t>)</t>
    </r>
    <r>
      <rPr>
        <sz val="9.5"/>
        <color rgb="FF000000"/>
        <rFont val="KoPub돋움체 Light"/>
        <family val="3"/>
        <charset val="129"/>
      </rPr>
      <t>：관광진흥법상 관광숙박시설</t>
    </r>
    <phoneticPr fontId="1" type="noConversion"/>
  </si>
  <si>
    <r>
      <t>∘관광호텔</t>
    </r>
    <r>
      <rPr>
        <sz val="9.5"/>
        <color rgb="FF000000"/>
        <rFont val="맑은 고딕"/>
        <family val="3"/>
        <charset val="129"/>
        <scheme val="minor"/>
      </rPr>
      <t>(3</t>
    </r>
    <r>
      <rPr>
        <sz val="9.5"/>
        <color rgb="FF000000"/>
        <rFont val="KoPub돋움체 Light"/>
        <family val="3"/>
        <charset val="129"/>
      </rPr>
      <t>성급이하</t>
    </r>
    <r>
      <rPr>
        <sz val="9.5"/>
        <color rgb="FF000000"/>
        <rFont val="맑은 고딕"/>
        <family val="3"/>
        <charset val="129"/>
        <scheme val="minor"/>
      </rPr>
      <t xml:space="preserve">), </t>
    </r>
    <r>
      <rPr>
        <sz val="9.5"/>
        <color rgb="FF000000"/>
        <rFont val="KoPub돋움체 Light"/>
        <family val="3"/>
        <charset val="129"/>
      </rPr>
      <t>수상관광호텔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한국전통호텔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가족호텔 및 휴양콘도미니엄</t>
    </r>
    <r>
      <rPr>
        <sz val="9.5"/>
        <color rgb="FF000000"/>
        <rFont val="맑은 고딕"/>
        <family val="3"/>
        <charset val="129"/>
        <scheme val="minor"/>
      </rPr>
      <t xml:space="preserve">, </t>
    </r>
    <r>
      <rPr>
        <sz val="9.5"/>
        <color rgb="FF000000"/>
        <rFont val="KoPub돋움체 Light"/>
        <family val="3"/>
        <charset val="129"/>
      </rPr>
      <t>의료관광호텔</t>
    </r>
    <phoneticPr fontId="1" type="noConversion"/>
  </si>
  <si>
    <r>
      <t>∘외국인관광 도시민박</t>
    </r>
    <r>
      <rPr>
        <sz val="9.5"/>
        <color rgb="FF000000"/>
        <rFont val="맑은 고딕"/>
        <family val="3"/>
        <charset val="129"/>
        <scheme val="minor"/>
      </rPr>
      <t>(</t>
    </r>
    <r>
      <rPr>
        <sz val="9.5"/>
        <color rgb="FF000000"/>
        <rFont val="KoPub돋움체 Light"/>
        <family val="3"/>
        <charset val="129"/>
      </rPr>
      <t>관광진흥법상 관광편의시설</t>
    </r>
    <r>
      <rPr>
        <sz val="9.5"/>
        <color rgb="FF000000"/>
        <rFont val="맑은 고딕"/>
        <family val="3"/>
        <charset val="129"/>
        <scheme val="minor"/>
      </rPr>
      <t xml:space="preserve">), </t>
    </r>
    <r>
      <rPr>
        <sz val="9.5"/>
        <color rgb="FF000000"/>
        <rFont val="KoPub돋움체 Light"/>
        <family val="3"/>
        <charset val="129"/>
      </rPr>
      <t>여인숙</t>
    </r>
    <phoneticPr fontId="1" type="noConversion"/>
  </si>
  <si>
    <t>∘농어촌정비법에 의한 농어촌 민박</t>
    <phoneticPr fontId="1" type="noConversion"/>
  </si>
  <si>
    <t>∘다중생활시설</t>
    <phoneticPr fontId="1" type="noConversion"/>
  </si>
  <si>
    <t>기초공사를 하지 않은 건축물 중 1개층을 복층으로 증축하는 건축물</t>
    <phoneticPr fontId="1" type="noConversion"/>
  </si>
  <si>
    <t>가산율</t>
    <phoneticPr fontId="1" type="noConversion"/>
  </si>
  <si>
    <t>(1) 특수설비가 설치되어 있는 건물
  ○ 인텔리전트 빌딩시스템 시설</t>
    <phoneticPr fontId="1" type="noConversion"/>
  </si>
  <si>
    <t>빌딩관리요소 4가지</t>
    <phoneticPr fontId="1" type="noConversion"/>
  </si>
  <si>
    <t>빌딩관리요소 5가지이상</t>
    <phoneticPr fontId="1" type="noConversion"/>
  </si>
  <si>
    <t>(2) 특수건물
○ 건물의 1개층 높이가 다른 층의 높이 보다 2배 이상 되는 건물(해당 층 부분)
  ※ 층수높이 계산시 지하층 및 옥탑은 제외하며, 층별로 높이가 다른 층이 3개 이상 있는 경우에는 층고가 가장 낮은 층을 기준으로 하여 계산함
○ 건물의 1개층 높이가 8m이상이 되는 건물. 단, 높이가 4m 추가될 때마다 5%씩 추가 가산(예 : 7.9m는 0, 8m는 0.05 12m는 0.1가산)
  ※ 1개층 높이가 8m 이상인 건물에 대하여는 “1개층 높이가 다른 층보다 2배 이상되는 건물” 가산율 규정은 적용하지 아니함</t>
    <phoneticPr fontId="1" type="noConversion"/>
  </si>
  <si>
    <t>(3) 5층미만 건물
  ○ 1층 상가부분</t>
    <phoneticPr fontId="1" type="noConversion"/>
  </si>
  <si>
    <t>(4) 5층이상 10층이하 건물
  ○ 1층 상가부분</t>
    <phoneticPr fontId="1" type="noConversion"/>
  </si>
  <si>
    <t>(5) 11층이상 20층이하 건물
  ○ 1층 상가부분</t>
    <phoneticPr fontId="1" type="noConversion"/>
  </si>
  <si>
    <t>(6) 21층이상 30층이하 건물
  ○ 1층 상가부분</t>
    <phoneticPr fontId="1" type="noConversion"/>
  </si>
  <si>
    <t>(7) 30층초과 건물
  ○ 1층 상가부분
 ※ 지하층 및 옥탑 등은 층수계산시 제외</t>
    <phoneticPr fontId="1" type="noConversion"/>
  </si>
  <si>
    <t>(8) 11층 이상 20층 이하 건물
  ○ 2층 상가부분</t>
    <phoneticPr fontId="1" type="noConversion"/>
  </si>
  <si>
    <t>(9) 21층 이상 30층 이하 건물
  ○ 2층 상가부분</t>
    <phoneticPr fontId="1" type="noConversion"/>
  </si>
  <si>
    <t>(10) 30층 초과 건물
  ○ 2층 상가부분
※  지하층 및 옥탑 등은 층수계산시 제외</t>
    <phoneticPr fontId="1" type="noConversion"/>
  </si>
  <si>
    <t>(11) 원자력발전시설</t>
    <phoneticPr fontId="1" type="noConversion"/>
  </si>
  <si>
    <t>(12) 수상건축물</t>
    <phoneticPr fontId="1" type="noConversion"/>
  </si>
  <si>
    <t>(13) 고층건축물</t>
    <phoneticPr fontId="1" type="noConversion"/>
  </si>
  <si>
    <t>(14) 초고층 건축물</t>
    <phoneticPr fontId="1" type="noConversion"/>
  </si>
  <si>
    <t xml:space="preserve"> ○ 59층 이하</t>
    <phoneticPr fontId="1" type="noConversion"/>
  </si>
  <si>
    <t xml:space="preserve"> ○ 60층 이상 80층 미만</t>
    <phoneticPr fontId="1" type="noConversion"/>
  </si>
  <si>
    <t xml:space="preserve"> ○ 80층 이상</t>
    <phoneticPr fontId="1" type="noConversion"/>
  </si>
  <si>
    <t>특수설비1</t>
    <phoneticPr fontId="1" type="noConversion"/>
  </si>
  <si>
    <t>특수설비2</t>
    <phoneticPr fontId="1" type="noConversion"/>
  </si>
  <si>
    <t>초고층1</t>
    <phoneticPr fontId="1" type="noConversion"/>
  </si>
  <si>
    <t>초고층2</t>
    <phoneticPr fontId="1" type="noConversion"/>
  </si>
  <si>
    <t>초고층3</t>
    <phoneticPr fontId="1" type="noConversion"/>
  </si>
  <si>
    <t>단독감산2</t>
    <phoneticPr fontId="1" type="noConversion"/>
  </si>
  <si>
    <t>상가지하1층1</t>
    <phoneticPr fontId="1" type="noConversion"/>
  </si>
  <si>
    <t>상가지하1층2</t>
    <phoneticPr fontId="1" type="noConversion"/>
  </si>
  <si>
    <t>무벽감산3</t>
    <phoneticPr fontId="1" type="noConversion"/>
  </si>
  <si>
    <t>(1) 단독주택</t>
    <phoneticPr fontId="1" type="noConversion"/>
  </si>
  <si>
    <t xml:space="preserve"> ○ 1구의 연면적이 60㎡초과 85㎡이하</t>
    <phoneticPr fontId="1" type="noConversion"/>
  </si>
  <si>
    <t xml:space="preserve"> ○ 1구의 연면적이 60㎡이하</t>
    <phoneticPr fontId="1" type="noConversion"/>
  </si>
  <si>
    <t>(2) 주택의 차고</t>
    <phoneticPr fontId="1" type="noConversion"/>
  </si>
  <si>
    <t>(3) 무벽감산</t>
    <phoneticPr fontId="1" type="noConversion"/>
  </si>
  <si>
    <t xml:space="preserve"> ○ 무벽 면적비율 1/4이상 ~ 2/4미만</t>
    <phoneticPr fontId="1" type="noConversion"/>
  </si>
  <si>
    <t xml:space="preserve"> ○ 무벽 면적비율 2/4이상 ~ 3/4미만</t>
    <phoneticPr fontId="1" type="noConversion"/>
  </si>
  <si>
    <t xml:space="preserve"> ○ 무벽 면적비율 3/4이상</t>
    <phoneticPr fontId="1" type="noConversion"/>
  </si>
  <si>
    <t>(4) 지하2층 이상 상가부분(지식산업센터 공장 포함)</t>
    <phoneticPr fontId="1" type="noConversion"/>
  </si>
  <si>
    <t>(5) 지하1층 상가부분(지식산업센터 공장 포함)</t>
    <phoneticPr fontId="1" type="noConversion"/>
  </si>
  <si>
    <t xml:space="preserve"> ○ 10층 이하 건물</t>
    <phoneticPr fontId="1" type="noConversion"/>
  </si>
  <si>
    <t xml:space="preserve"> ○ 10층 초과 건물</t>
    <phoneticPr fontId="1" type="noConversion"/>
  </si>
  <si>
    <t>(6) 5층 이상 10층 이하 건물
 ○ 5층이상 상가부분</t>
    <phoneticPr fontId="1" type="noConversion"/>
  </si>
  <si>
    <t>(7) 11층 이상 20층 이하 건물
 ○ 5층 이상 상가부분</t>
    <phoneticPr fontId="1" type="noConversion"/>
  </si>
  <si>
    <t>(8) 21층 이상 30층 이하 건물
 ○ 5층 이상 상가부분</t>
    <phoneticPr fontId="1" type="noConversion"/>
  </si>
  <si>
    <t>(9) 30층 초과 건물
 ○ 5층 이상 상가부분
※ 지하층 및 옥탑 등은 층수계산시 제외</t>
    <phoneticPr fontId="1" type="noConversion"/>
  </si>
  <si>
    <t>(10) 주차장
 ○ 주차장으로 사용되고 있는 2층 이상 건축물
※ 지하층 및 옥탑 등은 층수계산시 제외</t>
    <phoneticPr fontId="1" type="noConversion"/>
  </si>
  <si>
    <t xml:space="preserve">(11) 철골조 건축물(벽면 구조)
 ○ 조립식패널, 칼라강판, 시멘트블록, 슬레이트벽 </t>
    <phoneticPr fontId="1" type="noConversion"/>
  </si>
  <si>
    <t>(12) 연면적 30m² 이하 컨테이너 구조 가설건축물
※ 2개 이상의 컨테이너를 상하 또는 좌우로 붙여서 한 곳에 설치한 경우에는 모두 합산하여 연면적을 계산함</t>
    <phoneticPr fontId="1" type="noConversion"/>
  </si>
  <si>
    <t>단독감산1</t>
    <phoneticPr fontId="1" type="noConversion"/>
  </si>
  <si>
    <t>무벽감산1</t>
    <phoneticPr fontId="1" type="noConversion"/>
  </si>
  <si>
    <t>무벽감산2</t>
    <phoneticPr fontId="1" type="noConversion"/>
  </si>
  <si>
    <t>주거용 건물</t>
  </si>
  <si>
    <t>상업용 건물</t>
  </si>
  <si>
    <t>공업용 건물</t>
  </si>
  <si>
    <t>농수산용 건물</t>
  </si>
  <si>
    <t xml:space="preserve">문화･복지･교육용 건물 </t>
  </si>
  <si>
    <t>공공용 건물</t>
  </si>
  <si>
    <t>지수</t>
    <phoneticPr fontId="1" type="noConversion"/>
  </si>
  <si>
    <t>잔가율</t>
    <phoneticPr fontId="1" type="noConversion"/>
  </si>
  <si>
    <t>위치지수</t>
    <phoneticPr fontId="1" type="noConversion"/>
  </si>
  <si>
    <t>증축한 부분이 기초공사를 한 건축물</t>
  </si>
  <si>
    <t>증축한부분이 기초공사를 하지 않은 건축물</t>
  </si>
  <si>
    <t>증축한 부분이 기초공사를 하지 않은 건축물 중 중층 건축물</t>
  </si>
  <si>
    <t>내용연수</t>
  </si>
  <si>
    <t>통나무조</t>
  </si>
  <si>
    <t>최종연도잔가율</t>
  </si>
  <si>
    <t>목구조</t>
  </si>
  <si>
    <t>매년상각률</t>
  </si>
  <si>
    <t>철골콘크리트구조</t>
  </si>
  <si>
    <t>경과연수별잔가율</t>
  </si>
  <si>
    <t>보강콘크리트조, 보강블록조</t>
  </si>
  <si>
    <t>황토조, ALC조, 시멘트벽돌조</t>
  </si>
  <si>
    <t>목조</t>
  </si>
  <si>
    <t>경량철골조</t>
  </si>
  <si>
    <t>조립식패널조, FRB 패널조</t>
  </si>
  <si>
    <t>석회 및 흙벽돌조, 돌담 및 토담조</t>
  </si>
  <si>
    <t>컨테이너건물</t>
  </si>
  <si>
    <t>철파이프건물</t>
  </si>
  <si>
    <t>철근콘크리트구조, 라멘조, 석조, 프리캐스트 콘크리트조</t>
    <phoneticPr fontId="1" type="noConversion"/>
  </si>
  <si>
    <t>스틸하우스조, , 철골조, 연와조</t>
    <phoneticPr fontId="1" type="noConversion"/>
  </si>
  <si>
    <t>와이어패널조</t>
    <phoneticPr fontId="1" type="noConversion"/>
  </si>
  <si>
    <t xml:space="preserve">시멘트블록조 </t>
    <phoneticPr fontId="1" type="noConversion"/>
  </si>
  <si>
    <t>기초공사를 한 건축물</t>
    <phoneticPr fontId="1" type="noConversion"/>
  </si>
  <si>
    <t>기초공사를 하지 않은 건축물</t>
    <phoneticPr fontId="1" type="noConversion"/>
  </si>
  <si>
    <t>해당없음</t>
    <phoneticPr fontId="1" type="noConversion"/>
  </si>
  <si>
    <t>㎡당 토지공시가격</t>
    <phoneticPr fontId="1" type="noConversion"/>
  </si>
  <si>
    <t>14c</t>
    <phoneticPr fontId="1" type="noConversion"/>
  </si>
  <si>
    <t>14b</t>
    <phoneticPr fontId="1" type="noConversion"/>
  </si>
  <si>
    <t>14a</t>
    <phoneticPr fontId="1" type="noConversion"/>
  </si>
  <si>
    <t>1-b</t>
    <phoneticPr fontId="1" type="noConversion"/>
  </si>
  <si>
    <t>1-a</t>
    <phoneticPr fontId="1" type="noConversion"/>
  </si>
  <si>
    <t>(1) 특수설비가 설치되어 있는 건물(빌딩관리요소 4가지)</t>
    <phoneticPr fontId="1" type="noConversion"/>
  </si>
  <si>
    <t>(1) 특수설비가 설치되어 있는 건물(빌딩관리요소 5가지이상)</t>
    <phoneticPr fontId="1" type="noConversion"/>
  </si>
  <si>
    <t>(2) 특수건물</t>
    <phoneticPr fontId="1" type="noConversion"/>
  </si>
  <si>
    <t>(3) 5층미만 건물</t>
    <phoneticPr fontId="1" type="noConversion"/>
  </si>
  <si>
    <t>(4) 5층이상 10층이하 건물</t>
    <phoneticPr fontId="1" type="noConversion"/>
  </si>
  <si>
    <t>(5) 11층이상 20층이하 건물</t>
    <phoneticPr fontId="1" type="noConversion"/>
  </si>
  <si>
    <t>(6) 21층이상 30층이하 건물</t>
    <phoneticPr fontId="1" type="noConversion"/>
  </si>
  <si>
    <t>(7) 30층초과 건물</t>
    <phoneticPr fontId="1" type="noConversion"/>
  </si>
  <si>
    <t>(8) 11층 이상 20층 이하 건물</t>
    <phoneticPr fontId="1" type="noConversion"/>
  </si>
  <si>
    <t>(9) 21층 이상 30층 이하 건물</t>
    <phoneticPr fontId="1" type="noConversion"/>
  </si>
  <si>
    <t>(10) 30층 초과 건물</t>
    <phoneticPr fontId="1" type="noConversion"/>
  </si>
  <si>
    <t>(11) 원자력발전시설</t>
    <phoneticPr fontId="1" type="noConversion"/>
  </si>
  <si>
    <t>(12) 수상건축물</t>
    <phoneticPr fontId="1" type="noConversion"/>
  </si>
  <si>
    <t>(13) 고층건축물</t>
    <phoneticPr fontId="1" type="noConversion"/>
  </si>
  <si>
    <t>(14) 초고층 건축물</t>
    <phoneticPr fontId="1" type="noConversion"/>
  </si>
  <si>
    <t>5b</t>
    <phoneticPr fontId="1" type="noConversion"/>
  </si>
  <si>
    <t>5a</t>
    <phoneticPr fontId="1" type="noConversion"/>
  </si>
  <si>
    <t>3c</t>
    <phoneticPr fontId="1" type="noConversion"/>
  </si>
  <si>
    <t>3b</t>
    <phoneticPr fontId="1" type="noConversion"/>
  </si>
  <si>
    <t>3a</t>
    <phoneticPr fontId="1" type="noConversion"/>
  </si>
  <si>
    <t>1b</t>
    <phoneticPr fontId="1" type="noConversion"/>
  </si>
  <si>
    <t>1a</t>
    <phoneticPr fontId="1" type="noConversion"/>
  </si>
  <si>
    <t>감산율</t>
    <phoneticPr fontId="1" type="noConversion"/>
  </si>
  <si>
    <t>0..25</t>
    <phoneticPr fontId="1" type="noConversion"/>
  </si>
  <si>
    <t>(1) 단독주택(1구의 연면적이 60㎡초과 85㎡이하)</t>
    <phoneticPr fontId="1" type="noConversion"/>
  </si>
  <si>
    <t>(1) 단독주택(1구의 연면적이 60㎡이하)</t>
    <phoneticPr fontId="1" type="noConversion"/>
  </si>
  <si>
    <t>(2) 주택의 차고</t>
    <phoneticPr fontId="1" type="noConversion"/>
  </si>
  <si>
    <t>(3) 무벽감산(무벽 면적비율 1/4이상 ~ 2/4미만)</t>
    <phoneticPr fontId="1" type="noConversion"/>
  </si>
  <si>
    <t>(3) 무벽감산(무벽 면적비율 2/4이상 ~ 3/4미만)</t>
    <phoneticPr fontId="1" type="noConversion"/>
  </si>
  <si>
    <t>(3) 무벽감산(무벽 면적비율 3/4이상)</t>
    <phoneticPr fontId="1" type="noConversion"/>
  </si>
  <si>
    <t>(4) 지하2층 이상 상가부분(지식산업센터 공장 포함)</t>
    <phoneticPr fontId="1" type="noConversion"/>
  </si>
  <si>
    <t>(5) 지하1층 상가부분(지식산업센터 공장 포함)(10층 이하 건물)</t>
    <phoneticPr fontId="1" type="noConversion"/>
  </si>
  <si>
    <t>(5) 지하1층 상가부분(지식산업센터 공장 포함)(10층 이하 건물)(10층 초과 건물)</t>
    <phoneticPr fontId="1" type="noConversion"/>
  </si>
  <si>
    <t>(6) 5층 이상 10층 이하 건물(5층이상 상가부분)</t>
    <phoneticPr fontId="1" type="noConversion"/>
  </si>
  <si>
    <t>(7) 11층 이상 20층 이하 건물(5층 이상 상가부분)</t>
    <phoneticPr fontId="1" type="noConversion"/>
  </si>
  <si>
    <t>(8) 21층 이상 30층 이하 건물(5층 이상 상가부분)</t>
    <phoneticPr fontId="1" type="noConversion"/>
  </si>
  <si>
    <t>(9) 30층 초과 건물(5층 이상 상가부분)</t>
    <phoneticPr fontId="1" type="noConversion"/>
  </si>
  <si>
    <t>(10) 주차장(주차장으로 사용되고 있는 2층 이상 건축물)</t>
    <phoneticPr fontId="1" type="noConversion"/>
  </si>
  <si>
    <t xml:space="preserve">(11) 철골조 건축물(벽면 구조)(조립식패널, 칼라강판, 시멘트블록, 슬레이트벽)
</t>
    <phoneticPr fontId="1" type="noConversion"/>
  </si>
  <si>
    <t>(12) 연면적 30m² 이하 컨테이너 구조 가설건축물</t>
    <phoneticPr fontId="1" type="noConversion"/>
  </si>
  <si>
    <t>무허가 증축일 경우 
기초 구조시공여부</t>
    <phoneticPr fontId="1" type="noConversion"/>
  </si>
  <si>
    <t>위반 건축물공사연도 완료</t>
    <phoneticPr fontId="1" type="noConversion"/>
  </si>
  <si>
    <t>변경된잔가율</t>
    <phoneticPr fontId="1" type="noConversion"/>
  </si>
  <si>
    <t>해당없음</t>
  </si>
  <si>
    <t>허가를 받지 않거나 신고를 하지 않고 제3조의2제8호에 따른 증설 또는 해체로 대수선을 한 건축물</t>
    <phoneticPr fontId="1" type="noConversion"/>
  </si>
  <si>
    <t>법 제11조,
법 제14조</t>
    <phoneticPr fontId="1" type="noConversion"/>
  </si>
  <si>
    <t>허가를 받지 아니하거나 신고를 하지 아니하고 용도변경을 한 건축물</t>
    <phoneticPr fontId="1" type="noConversion"/>
  </si>
  <si>
    <t>법 제19조</t>
    <phoneticPr fontId="1" type="noConversion"/>
  </si>
  <si>
    <t>사용승인을 받지 아니하고 사용 중인 건축물</t>
    <phoneticPr fontId="1" type="noConversion"/>
  </si>
  <si>
    <t xml:space="preserve">법 제22조
</t>
    <phoneticPr fontId="1" type="noConversion"/>
  </si>
  <si>
    <t>대지의 조경에 관한 사항을 위반한 건축물</t>
    <phoneticPr fontId="1" type="noConversion"/>
  </si>
  <si>
    <t xml:space="preserve">법 제42조
</t>
    <phoneticPr fontId="1" type="noConversion"/>
  </si>
  <si>
    <t>건축선에 적합하지 아니한 건축물</t>
    <phoneticPr fontId="1" type="noConversion"/>
  </si>
  <si>
    <t xml:space="preserve">법 제47조
</t>
    <phoneticPr fontId="1" type="noConversion"/>
  </si>
  <si>
    <t xml:space="preserve">구조내력기준에 적합하지 아니한 건축물 </t>
    <phoneticPr fontId="1" type="noConversion"/>
  </si>
  <si>
    <t xml:space="preserve">법 제48조
</t>
    <phoneticPr fontId="1" type="noConversion"/>
  </si>
  <si>
    <t>피난시설, 건축물의 용도·구조의 제한, 방화구획, 계단, 거실의 반자 높이, 거실의 채광·환기와 바닥의 방습 등이 법령등의 기준에 적합하지 아니한 건축물</t>
    <phoneticPr fontId="1" type="noConversion"/>
  </si>
  <si>
    <t xml:space="preserve">법 제49조
</t>
    <phoneticPr fontId="1" type="noConversion"/>
  </si>
  <si>
    <t>내화구조 및 방화벽이 법령등의 기준에 적합하지 아니한 건축물</t>
    <phoneticPr fontId="1" type="noConversion"/>
  </si>
  <si>
    <t xml:space="preserve">법 제50조
</t>
    <phoneticPr fontId="1" type="noConversion"/>
  </si>
  <si>
    <t>방화지구 안의 건축물에 관한 법령등의 기준에 적합하지 아니한 건축물</t>
    <phoneticPr fontId="1" type="noConversion"/>
  </si>
  <si>
    <t xml:space="preserve">법 제51조
</t>
    <phoneticPr fontId="1" type="noConversion"/>
  </si>
  <si>
    <t>법령등에 적합하지 않은 마감재료를 사용한 건축물</t>
    <phoneticPr fontId="1" type="noConversion"/>
  </si>
  <si>
    <t xml:space="preserve">법 제52조
</t>
    <phoneticPr fontId="1" type="noConversion"/>
  </si>
  <si>
    <t>높이 제한을 위반한 건축물</t>
    <phoneticPr fontId="1" type="noConversion"/>
  </si>
  <si>
    <t>법 제60조</t>
    <phoneticPr fontId="1" type="noConversion"/>
  </si>
  <si>
    <t>일조 등의 확보를 위한 높이제한을 위반한 건축물</t>
    <phoneticPr fontId="1" type="noConversion"/>
  </si>
  <si>
    <t xml:space="preserve">법 제61조
</t>
    <phoneticPr fontId="1" type="noConversion"/>
  </si>
  <si>
    <t>건축설비의 설치·구조에 관한 기준과 그 설계 및 공사감리에 관한 법령 등의 기준을 위반한 건축물</t>
    <phoneticPr fontId="1" type="noConversion"/>
  </si>
  <si>
    <t xml:space="preserve">법 제62조 
</t>
    <phoneticPr fontId="1" type="noConversion"/>
  </si>
  <si>
    <t>그 밖에 이 법 또는 이 법에 따른 명령이나 처분을 위반한 건축물</t>
    <phoneticPr fontId="1" type="noConversion"/>
  </si>
  <si>
    <t>-</t>
    <phoneticPr fontId="1" type="noConversion"/>
  </si>
  <si>
    <t>허가를 받지 않거나, 신고를 하지 않고 신축, 증축한 건축물</t>
    <phoneticPr fontId="1" type="noConversion"/>
  </si>
  <si>
    <t>건폐율을 초과하여 건축한 경우</t>
  </si>
  <si>
    <t>용적률을 초과하여 건축한 경우</t>
  </si>
  <si>
    <t>신고를 하지 아니하고 건축한 경우</t>
  </si>
  <si>
    <t>허가를 받지 아니하고 건축한 경우</t>
    <phoneticPr fontId="1" type="noConversion"/>
  </si>
  <si>
    <t>임대 등 영리를 목적으로 불법 용도변경을 한 경우(위반면적이 50제곱미터를 초과 경우로 한정)</t>
  </si>
  <si>
    <t>임대 등 영리를 목적으로 불법 신축 또는 증축한 경우(위반면적이 50제곱미터를 초과 경우로 한정)</t>
  </si>
  <si>
    <t>임대 등 영리를 목적으로 불법 다세대주택의 세대수 또는 다가구주택의 가구수를 증가시킨 경우
(5세대 또는 5가구 이상 증가 경우 한정)</t>
  </si>
  <si>
    <t>동일인이 최근 3년 내에 2회 이상 법 또는 법에 따른 명령이나 처분을 위반한 경우</t>
  </si>
  <si>
    <t>법률 제4381호 건축법개정법률의 시행일(1992년 6월 1일을 말한다) 이전에 이 법 또는 이 법에 따른 명령이나 처분을 위반한 주거용 건축물</t>
  </si>
  <si>
    <t>위반행위 후 소유권이 변경된 경우</t>
  </si>
  <si>
    <t>임차인이 있어 현실적으로 임대기간 중에 위반내용을 시정하기 어려운 경우(법 제79조제1항에 따른 최초의 시정명령 전에 이미 임대차계약을 체결한 경우로서 해당 계약이 종료되거나 갱신되는 경우는 제외) 등 상황의 특수성이 인정되는 경우</t>
  </si>
  <si>
    <t>「집합건물의 소유 및 관리에 관한 법률」의 적용을 받는 집합건축물의 구분소유자가 위반한 면적이 5제곱미터 이하인 경우(별표 1 제2호부터 제4호까지의 규정에 따른 건축물로 한정)</t>
  </si>
  <si>
    <t>법 제22조에 따른 사용승인 당시 존재하던 위반사항으로서 사용승인 이후 확인된 경우</t>
  </si>
  <si>
    <t>법률 제12516호 가축분뇨의 관리 및 이용에 관한 법률 일부개정법률 부칙 제9조에 따라 같은 조 제1항 각 호에 따른 기간(같은 조 제3항에 따른 환경부령으로 정하는 규모 미만의 시설의 경우 같은 항에 따른 환경부령으로 정하는 기한을 말한다) 내에 「가축분뇨의 관리 및 이용에 관한 법률」 제11조에 따른 허가 또는 변경허가를 받거나 신고 또는 변경신고를 하려는 배출시설(처리시설을 포함한다)의 경우</t>
  </si>
  <si>
    <t>법률 제12516호 가축분뇨의 관리 및 이용에 관한 법률 일부개정법률 부칙 제10조의2에 따라 같은 조 제1항에 따른 기한까지 환경부장관이 정하는 바에 따라 허가신청을 하였거나 신고한 배출시설(개 사육시설은 제외하되, 처리시설은 포함)의 경우</t>
  </si>
  <si>
    <t>위반면적이 30제곱미터 이하인 경우(별표 1 제1호부터 제4호까지의 규정에 따른 건축물로 한정하며, 「집합건물의 소유 및 관리에 관한 법률」의 적용을 받는 집합건축물은 제외)</t>
    <phoneticPr fontId="1" type="noConversion"/>
  </si>
  <si>
    <t>축사 등 농업용ㆍ어업용 시설로서 500제곱미터(「수도권정비계획법」 제2조제1호에 따른 수도권 외의 지역에서는 1천제곱미터) 이하인 경우</t>
    <phoneticPr fontId="1" type="noConversion"/>
  </si>
  <si>
    <t>위반1</t>
    <phoneticPr fontId="1" type="noConversion"/>
  </si>
  <si>
    <t>위반2</t>
    <phoneticPr fontId="1" type="noConversion"/>
  </si>
  <si>
    <t>위반3</t>
    <phoneticPr fontId="1" type="noConversion"/>
  </si>
  <si>
    <t>위반4</t>
    <phoneticPr fontId="1" type="noConversion"/>
  </si>
  <si>
    <t>위반5</t>
    <phoneticPr fontId="1" type="noConversion"/>
  </si>
  <si>
    <t>위반6</t>
    <phoneticPr fontId="1" type="noConversion"/>
  </si>
  <si>
    <t>위반7</t>
    <phoneticPr fontId="1" type="noConversion"/>
  </si>
  <si>
    <t>위반8</t>
    <phoneticPr fontId="1" type="noConversion"/>
  </si>
  <si>
    <t>위반9</t>
    <phoneticPr fontId="1" type="noConversion"/>
  </si>
  <si>
    <t>위반10</t>
    <phoneticPr fontId="1" type="noConversion"/>
  </si>
  <si>
    <t>위반11</t>
    <phoneticPr fontId="1" type="noConversion"/>
  </si>
  <si>
    <t>위반12</t>
    <phoneticPr fontId="1" type="noConversion"/>
  </si>
  <si>
    <t>위반13</t>
    <phoneticPr fontId="1" type="noConversion"/>
  </si>
  <si>
    <t>위반14</t>
    <phoneticPr fontId="1" type="noConversion"/>
  </si>
  <si>
    <t>위반15</t>
    <phoneticPr fontId="1" type="noConversion"/>
  </si>
  <si>
    <t>요율1</t>
    <phoneticPr fontId="1" type="noConversion"/>
  </si>
  <si>
    <t>요율2</t>
    <phoneticPr fontId="1" type="noConversion"/>
  </si>
  <si>
    <t>요율3</t>
    <phoneticPr fontId="1" type="noConversion"/>
  </si>
  <si>
    <t>요율4</t>
    <phoneticPr fontId="1" type="noConversion"/>
  </si>
  <si>
    <t>가중1</t>
    <phoneticPr fontId="1" type="noConversion"/>
  </si>
  <si>
    <t>가중2</t>
    <phoneticPr fontId="1" type="noConversion"/>
  </si>
  <si>
    <t>가중3</t>
    <phoneticPr fontId="1" type="noConversion"/>
  </si>
  <si>
    <t>가중4</t>
    <phoneticPr fontId="1" type="noConversion"/>
  </si>
  <si>
    <t>감경1</t>
    <phoneticPr fontId="1" type="noConversion"/>
  </si>
  <si>
    <t>감경2</t>
    <phoneticPr fontId="1" type="noConversion"/>
  </si>
  <si>
    <t>감경3</t>
    <phoneticPr fontId="1" type="noConversion"/>
  </si>
  <si>
    <t>감경4</t>
    <phoneticPr fontId="1" type="noConversion"/>
  </si>
  <si>
    <t>감경5</t>
    <phoneticPr fontId="1" type="noConversion"/>
  </si>
  <si>
    <t>감경6</t>
    <phoneticPr fontId="1" type="noConversion"/>
  </si>
  <si>
    <t>감경7</t>
    <phoneticPr fontId="1" type="noConversion"/>
  </si>
  <si>
    <t>감경8</t>
    <phoneticPr fontId="1" type="noConversion"/>
  </si>
  <si>
    <t>감경9</t>
    <phoneticPr fontId="1" type="noConversion"/>
  </si>
  <si>
    <t>감경10</t>
    <phoneticPr fontId="1" type="noConversion"/>
  </si>
  <si>
    <t>60제곱미터 이하의 주거용건축물</t>
  </si>
  <si>
    <t>법 제22조에 따른 사용승인을 받지 아니하고 건축물을 사용한 주거용건축물</t>
  </si>
  <si>
    <t>법 제42조에 따른 대지의 조경에 관한 사항을 
위반한 주거용건축물</t>
  </si>
  <si>
    <t>법 제60조에 따른 건축물의 높이 제한을 
위반한 경우 주거용건축물</t>
  </si>
  <si>
    <t>법 제61조에 따른 일조 등의 확보를 위한 건축물의 높이 제한을 위반한 주거용건축물</t>
  </si>
  <si>
    <t>그밖의 건축조례로 정하는 위반사항</t>
  </si>
  <si>
    <t>특례1</t>
    <phoneticPr fontId="1" type="noConversion"/>
  </si>
  <si>
    <t>특례2</t>
    <phoneticPr fontId="1" type="noConversion"/>
  </si>
  <si>
    <t>특례3</t>
    <phoneticPr fontId="1" type="noConversion"/>
  </si>
  <si>
    <t>특례4</t>
    <phoneticPr fontId="1" type="noConversion"/>
  </si>
  <si>
    <t>특례5</t>
    <phoneticPr fontId="1" type="noConversion"/>
  </si>
  <si>
    <t>특례6</t>
    <phoneticPr fontId="1" type="noConversion"/>
  </si>
  <si>
    <t>합계</t>
    <phoneticPr fontId="1" type="noConversion"/>
  </si>
  <si>
    <t>직접입력</t>
    <phoneticPr fontId="1" type="noConversion"/>
  </si>
  <si>
    <t>자동입력</t>
    <phoneticPr fontId="1" type="noConversion"/>
  </si>
  <si>
    <t>대수선허가</t>
    <phoneticPr fontId="1" type="noConversion"/>
  </si>
  <si>
    <t>대수선허가</t>
    <phoneticPr fontId="1" type="noConversion"/>
  </si>
  <si>
    <t>대수선신고</t>
    <phoneticPr fontId="1" type="noConversion"/>
  </si>
  <si>
    <t>철파이프건물(강파이프천막등)</t>
    <phoneticPr fontId="1" type="noConversion"/>
  </si>
  <si>
    <t>①구조지수</t>
    <phoneticPr fontId="1" type="noConversion"/>
  </si>
  <si>
    <t>②용도지수</t>
    <phoneticPr fontId="1" type="noConversion"/>
  </si>
  <si>
    <t>ⓑ위반사유</t>
    <phoneticPr fontId="1" type="noConversion"/>
  </si>
  <si>
    <t>ⓒ위반에 따른 요율</t>
    <phoneticPr fontId="1" type="noConversion"/>
  </si>
  <si>
    <t>ⓓ가중부과</t>
    <phoneticPr fontId="1" type="noConversion"/>
  </si>
  <si>
    <t>ⓔ감경부과</t>
    <phoneticPr fontId="1" type="noConversion"/>
  </si>
  <si>
    <t>ⓕ주거용건축물특례</t>
    <phoneticPr fontId="1" type="noConversion"/>
  </si>
  <si>
    <t>③가산율</t>
    <phoneticPr fontId="1" type="noConversion"/>
  </si>
  <si>
    <t>④감산율</t>
    <phoneticPr fontId="1" type="noConversion"/>
  </si>
  <si>
    <t>⑤건물신축가격기준액</t>
    <phoneticPr fontId="1" type="noConversion"/>
  </si>
  <si>
    <t>대수선 위반일 경우
기존건축물의 건축연도</t>
    <phoneticPr fontId="1" type="noConversion"/>
  </si>
  <si>
    <r>
      <t xml:space="preserve">  시가표준액 계산</t>
    </r>
    <r>
      <rPr>
        <sz val="10"/>
        <color theme="1"/>
        <rFont val="HY견고딕"/>
        <family val="1"/>
        <charset val="129"/>
      </rPr>
      <t>(참고용으로만 사용바랍니다.)</t>
    </r>
    <phoneticPr fontId="1" type="noConversion"/>
  </si>
  <si>
    <r>
      <t xml:space="preserve">  이행강제금 계산</t>
    </r>
    <r>
      <rPr>
        <sz val="10"/>
        <color theme="1"/>
        <rFont val="HY견고딕"/>
        <family val="1"/>
        <charset val="129"/>
      </rPr>
      <t>(참고용으로만 사용바랍니다.)</t>
    </r>
    <phoneticPr fontId="1" type="noConversion"/>
  </si>
  <si>
    <t>해당없음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</si>
</sst>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&quot;원&quot;"/>
    <numFmt numFmtId="177" formatCode="General&quot;년&quot;"/>
    <numFmt numFmtId="178" formatCode="0_ "/>
  </numFmts>
  <fonts count="2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.5"/>
      <color rgb="FF000000"/>
      <name val="맑은 고딕"/>
      <family val="3"/>
      <charset val="129"/>
      <scheme val="minor"/>
    </font>
    <font>
      <sz val="9.5"/>
      <color rgb="FF000000"/>
      <name val="KoPub돋움체 Bold"/>
      <family val="3"/>
      <charset val="129"/>
    </font>
    <font>
      <sz val="9.5"/>
      <color rgb="FF000000"/>
      <name val="KoPub돋움체 Light"/>
      <family val="3"/>
      <charset val="129"/>
    </font>
    <font>
      <u/>
      <sz val="9.5"/>
      <color rgb="FF000000"/>
      <name val="맑은 고딕"/>
      <family val="3"/>
      <charset val="129"/>
      <scheme val="minor"/>
    </font>
    <font>
      <u/>
      <sz val="9.5"/>
      <color rgb="FF000000"/>
      <name val="KoPub돋움체 Light"/>
      <family val="3"/>
      <charset val="129"/>
    </font>
    <font>
      <sz val="9.5"/>
      <color rgb="FF000000"/>
      <name val="맑은 고딕"/>
      <family val="3"/>
      <charset val="129"/>
    </font>
    <font>
      <sz val="9.5"/>
      <color rgb="FF000000"/>
      <name val="MS Gothic"/>
      <family val="3"/>
      <charset val="128"/>
    </font>
    <font>
      <sz val="9.5"/>
      <color rgb="FF000000"/>
      <name val="맑은 고딕"/>
      <family val="3"/>
      <charset val="128"/>
      <scheme val="minor"/>
    </font>
    <font>
      <sz val="8"/>
      <color rgb="FF000000"/>
      <name val="KoPub돋움체 Light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4"/>
      <color theme="1"/>
      <name val="HY견고딕"/>
      <family val="1"/>
      <charset val="129"/>
    </font>
    <font>
      <sz val="8"/>
      <color theme="1"/>
      <name val="맑은 고딕"/>
      <family val="2"/>
      <charset val="129"/>
      <scheme val="minor"/>
    </font>
    <font>
      <sz val="10"/>
      <color theme="1"/>
      <name val="HY견고딕"/>
      <family val="1"/>
      <charset val="129"/>
    </font>
  </fonts>
  <fills count="1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5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666666"/>
      </right>
      <top style="thick">
        <color rgb="FF666666"/>
      </top>
      <bottom style="thin">
        <color rgb="FF666666"/>
      </bottom>
      <diagonal/>
    </border>
    <border>
      <left style="thin">
        <color rgb="FF666666"/>
      </left>
      <right style="thin">
        <color rgb="FF666666"/>
      </right>
      <top style="thick">
        <color rgb="FF666666"/>
      </top>
      <bottom style="thin">
        <color rgb="FF666666"/>
      </bottom>
      <diagonal/>
    </border>
    <border>
      <left style="thin">
        <color rgb="FF666666"/>
      </left>
      <right/>
      <top style="thick">
        <color rgb="FF666666"/>
      </top>
      <bottom style="thin">
        <color rgb="FF666666"/>
      </bottom>
      <diagonal/>
    </border>
    <border>
      <left/>
      <right style="thin">
        <color rgb="FF666666"/>
      </right>
      <top style="thin">
        <color rgb="FF666666"/>
      </top>
      <bottom/>
      <diagonal/>
    </border>
    <border>
      <left/>
      <right style="thin">
        <color rgb="FF666666"/>
      </right>
      <top/>
      <bottom style="thin">
        <color rgb="FF666666"/>
      </bottom>
      <diagonal/>
    </border>
    <border>
      <left style="thin">
        <color rgb="FF666666"/>
      </left>
      <right style="thin">
        <color rgb="FF666666"/>
      </right>
      <top style="thin">
        <color rgb="FF666666"/>
      </top>
      <bottom style="thin">
        <color rgb="FF666666"/>
      </bottom>
      <diagonal/>
    </border>
    <border>
      <left style="thin">
        <color rgb="FF666666"/>
      </left>
      <right style="thin">
        <color rgb="FF666666"/>
      </right>
      <top style="thin">
        <color rgb="FF666666"/>
      </top>
      <bottom/>
      <diagonal/>
    </border>
    <border>
      <left style="thin">
        <color rgb="FF666666"/>
      </left>
      <right style="thin">
        <color rgb="FF666666"/>
      </right>
      <top/>
      <bottom style="thin">
        <color rgb="FF666666"/>
      </bottom>
      <diagonal/>
    </border>
    <border>
      <left style="thin">
        <color rgb="FF666666"/>
      </left>
      <right/>
      <top style="thin">
        <color rgb="FF666666"/>
      </top>
      <bottom style="thin">
        <color rgb="FF666666"/>
      </bottom>
      <diagonal/>
    </border>
    <border>
      <left/>
      <right style="thin">
        <color rgb="FF666666"/>
      </right>
      <top/>
      <bottom/>
      <diagonal/>
    </border>
    <border>
      <left style="thin">
        <color rgb="FF666666"/>
      </left>
      <right style="thin">
        <color rgb="FF666666"/>
      </right>
      <top/>
      <bottom/>
      <diagonal/>
    </border>
    <border>
      <left style="thin">
        <color rgb="FF666666"/>
      </left>
      <right/>
      <top style="thin">
        <color rgb="FF666666"/>
      </top>
      <bottom/>
      <diagonal/>
    </border>
    <border>
      <left style="thin">
        <color rgb="FF666666"/>
      </left>
      <right/>
      <top/>
      <bottom style="thin">
        <color rgb="FF666666"/>
      </bottom>
      <diagonal/>
    </border>
    <border>
      <left/>
      <right style="thin">
        <color rgb="FF666666"/>
      </right>
      <top/>
      <bottom style="thin">
        <color rgb="FF000000"/>
      </bottom>
      <diagonal/>
    </border>
    <border>
      <left style="thin">
        <color rgb="FF666666"/>
      </left>
      <right style="thin">
        <color rgb="FF666666"/>
      </right>
      <top style="thin">
        <color rgb="FF666666"/>
      </top>
      <bottom style="thin">
        <color rgb="FF000000"/>
      </bottom>
      <diagonal/>
    </border>
    <border>
      <left style="thin">
        <color rgb="FF666666"/>
      </left>
      <right style="thin">
        <color rgb="FF666666"/>
      </right>
      <top/>
      <bottom style="thin">
        <color rgb="FF000000"/>
      </bottom>
      <diagonal/>
    </border>
    <border>
      <left style="thin">
        <color rgb="FF666666"/>
      </left>
      <right/>
      <top style="thin">
        <color rgb="FF666666"/>
      </top>
      <bottom style="thin">
        <color rgb="FF000000"/>
      </bottom>
      <diagonal/>
    </border>
    <border>
      <left style="thin">
        <color rgb="FF666666"/>
      </left>
      <right style="thin">
        <color rgb="FF000000"/>
      </right>
      <top style="thin">
        <color rgb="FF666666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666666"/>
      </top>
      <bottom style="thin">
        <color rgb="FF000000"/>
      </bottom>
      <diagonal/>
    </border>
    <border>
      <left style="thin">
        <color rgb="FF000000"/>
      </left>
      <right/>
      <top style="thin">
        <color rgb="FF666666"/>
      </top>
      <bottom style="thin">
        <color rgb="FF000000"/>
      </bottom>
      <diagonal/>
    </border>
    <border>
      <left style="thin">
        <color rgb="FF666666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666666"/>
      </right>
      <top style="thin">
        <color rgb="FF000000"/>
      </top>
      <bottom/>
      <diagonal/>
    </border>
    <border>
      <left style="thin">
        <color rgb="FF666666"/>
      </left>
      <right style="thin">
        <color rgb="FF666666"/>
      </right>
      <top style="thin">
        <color rgb="FF000000"/>
      </top>
      <bottom/>
      <diagonal/>
    </border>
    <border>
      <left style="thin">
        <color rgb="FF666666"/>
      </left>
      <right/>
      <top style="thin">
        <color rgb="FF000000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rgb="FF666666"/>
      </top>
      <bottom/>
      <diagonal/>
    </border>
    <border>
      <left/>
      <right/>
      <top style="thin">
        <color rgb="FF666666"/>
      </top>
      <bottom style="thin">
        <color rgb="FF666666"/>
      </bottom>
      <diagonal/>
    </border>
    <border>
      <left/>
      <right/>
      <top/>
      <bottom style="thin">
        <color rgb="FF666666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64">
    <xf numFmtId="0" fontId="0" fillId="0" borderId="0" xfId="0">
      <alignment vertical="center"/>
    </xf>
    <xf numFmtId="0" fontId="0" fillId="0" borderId="1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0" fontId="0" fillId="5" borderId="0" xfId="0" applyFill="1">
      <alignment vertical="center"/>
    </xf>
    <xf numFmtId="0" fontId="3" fillId="6" borderId="1" xfId="0" applyFont="1" applyFill="1" applyBorder="1" applyProtection="1">
      <alignment vertical="center"/>
    </xf>
    <xf numFmtId="0" fontId="3" fillId="7" borderId="1" xfId="0" applyFont="1" applyFill="1" applyBorder="1" applyProtection="1">
      <alignment vertical="center"/>
    </xf>
    <xf numFmtId="0" fontId="3" fillId="8" borderId="1" xfId="0" applyFont="1" applyFill="1" applyBorder="1" applyProtection="1">
      <alignment vertical="center"/>
    </xf>
    <xf numFmtId="0" fontId="3" fillId="9" borderId="1" xfId="0" applyFont="1" applyFill="1" applyBorder="1" applyProtection="1">
      <alignment vertical="center"/>
    </xf>
    <xf numFmtId="0" fontId="3" fillId="9" borderId="1" xfId="0" applyFont="1" applyFill="1" applyBorder="1" applyAlignment="1" applyProtection="1">
      <alignment vertical="center" wrapText="1"/>
    </xf>
    <xf numFmtId="0" fontId="0" fillId="9" borderId="1" xfId="0" applyFill="1" applyBorder="1">
      <alignment vertical="center"/>
    </xf>
    <xf numFmtId="0" fontId="0" fillId="8" borderId="1" xfId="0" applyFill="1" applyBorder="1">
      <alignment vertical="center"/>
    </xf>
    <xf numFmtId="0" fontId="16" fillId="11" borderId="1" xfId="0" applyFont="1" applyFill="1" applyBorder="1" applyProtection="1">
      <alignment vertical="center"/>
    </xf>
    <xf numFmtId="0" fontId="16" fillId="10" borderId="1" xfId="0" applyFont="1" applyFill="1" applyBorder="1" applyProtection="1">
      <alignment vertical="center"/>
    </xf>
    <xf numFmtId="0" fontId="14" fillId="12" borderId="0" xfId="0" applyFont="1" applyFill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 applyProtection="1">
      <alignment vertical="center" wrapText="1"/>
    </xf>
    <xf numFmtId="0" fontId="0" fillId="0" borderId="1" xfId="0" applyBorder="1" applyAlignment="1" applyProtection="1">
      <alignment vertical="center" shrinkToFit="1"/>
    </xf>
    <xf numFmtId="0" fontId="0" fillId="0" borderId="1" xfId="0" applyBorder="1" applyProtection="1">
      <alignment vertical="center"/>
    </xf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3" fillId="0" borderId="30" xfId="0" applyFont="1" applyBorder="1" applyAlignment="1" applyProtection="1">
      <alignment horizontal="center" vertical="center"/>
      <protection locked="0"/>
    </xf>
    <xf numFmtId="0" fontId="0" fillId="0" borderId="29" xfId="0" applyFont="1" applyBorder="1" applyAlignment="1" applyProtection="1">
      <alignment horizontal="center" vertical="center"/>
      <protection locked="0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NumberFormat="1" applyProtection="1">
      <alignment vertical="center"/>
      <protection locked="0"/>
    </xf>
    <xf numFmtId="0" fontId="0" fillId="5" borderId="0" xfId="0" applyFill="1" applyProtection="1">
      <alignment vertical="center"/>
      <protection locked="0"/>
    </xf>
    <xf numFmtId="0" fontId="5" fillId="4" borderId="3" xfId="0" applyFont="1" applyFill="1" applyBorder="1" applyAlignment="1" applyProtection="1">
      <alignment horizontal="center" vertical="center" wrapText="1"/>
      <protection locked="0"/>
    </xf>
    <xf numFmtId="0" fontId="5" fillId="4" borderId="4" xfId="0" applyFont="1" applyFill="1" applyBorder="1" applyAlignment="1" applyProtection="1">
      <alignment horizontal="center" vertical="center" wrapText="1"/>
      <protection locked="0"/>
    </xf>
    <xf numFmtId="0" fontId="5" fillId="4" borderId="5" xfId="0" applyFont="1" applyFill="1" applyBorder="1" applyAlignment="1" applyProtection="1">
      <alignment horizontal="center" vertical="center" wrapText="1"/>
      <protection locked="0"/>
    </xf>
    <xf numFmtId="0" fontId="18" fillId="0" borderId="34" xfId="0" applyFont="1" applyBorder="1" applyAlignment="1" applyProtection="1">
      <alignment horizontal="center" vertical="center" shrinkToFit="1"/>
      <protection locked="0"/>
    </xf>
    <xf numFmtId="0" fontId="0" fillId="0" borderId="34" xfId="0" applyBorder="1" applyProtection="1">
      <alignment vertical="center"/>
      <protection locked="0"/>
    </xf>
    <xf numFmtId="0" fontId="3" fillId="0" borderId="29" xfId="0" applyFont="1" applyBorder="1" applyProtection="1">
      <alignment vertical="center"/>
      <protection locked="0"/>
    </xf>
    <xf numFmtId="0" fontId="0" fillId="0" borderId="0" xfId="0" applyBorder="1" applyProtection="1">
      <alignment vertical="center"/>
      <protection locked="0"/>
    </xf>
    <xf numFmtId="0" fontId="6" fillId="0" borderId="31" xfId="0" applyFont="1" applyBorder="1" applyAlignment="1" applyProtection="1">
      <alignment vertical="center" wrapText="1"/>
      <protection locked="0"/>
    </xf>
    <xf numFmtId="0" fontId="6" fillId="0" borderId="31" xfId="0" applyFont="1" applyBorder="1" applyAlignment="1" applyProtection="1">
      <alignment horizontal="center" vertical="center" wrapText="1"/>
      <protection locked="0"/>
    </xf>
    <xf numFmtId="0" fontId="4" fillId="0" borderId="32" xfId="0" applyFont="1" applyBorder="1" applyAlignment="1" applyProtection="1">
      <alignment horizontal="center" vertical="center" wrapText="1"/>
      <protection locked="0"/>
    </xf>
    <xf numFmtId="0" fontId="6" fillId="0" borderId="32" xfId="0" applyFont="1" applyBorder="1" applyAlignment="1" applyProtection="1">
      <alignment horizontal="justify" vertical="center" wrapText="1"/>
      <protection locked="0"/>
    </xf>
    <xf numFmtId="0" fontId="6" fillId="0" borderId="32" xfId="0" applyFont="1" applyBorder="1" applyAlignment="1" applyProtection="1">
      <alignment horizontal="center" vertical="center" wrapText="1"/>
      <protection locked="0"/>
    </xf>
    <xf numFmtId="3" fontId="0" fillId="0" borderId="0" xfId="0" applyNumberFormat="1" applyBorder="1" applyProtection="1">
      <alignment vertical="center"/>
      <protection locked="0"/>
    </xf>
    <xf numFmtId="0" fontId="19" fillId="0" borderId="29" xfId="0" applyFont="1" applyBorder="1" applyAlignment="1" applyProtection="1">
      <alignment horizontal="center" vertical="center" wrapText="1"/>
      <protection locked="0"/>
    </xf>
    <xf numFmtId="0" fontId="0" fillId="0" borderId="29" xfId="0" applyBorder="1" applyProtection="1">
      <alignment vertical="center"/>
      <protection locked="0"/>
    </xf>
    <xf numFmtId="0" fontId="6" fillId="0" borderId="0" xfId="0" applyFont="1" applyBorder="1" applyAlignment="1" applyProtection="1">
      <alignment vertical="center" wrapText="1"/>
      <protection locked="0"/>
    </xf>
    <xf numFmtId="176" fontId="19" fillId="0" borderId="29" xfId="0" applyNumberFormat="1" applyFont="1" applyBorder="1" applyAlignment="1" applyProtection="1">
      <alignment horizontal="center" vertical="center"/>
      <protection locked="0"/>
    </xf>
    <xf numFmtId="0" fontId="0" fillId="0" borderId="29" xfId="0" applyNumberFormat="1" applyBorder="1" applyProtection="1">
      <alignment vertical="center"/>
      <protection locked="0"/>
    </xf>
    <xf numFmtId="0" fontId="3" fillId="0" borderId="29" xfId="0" applyFont="1" applyBorder="1" applyAlignment="1" applyProtection="1">
      <alignment vertical="center" wrapText="1"/>
      <protection locked="0"/>
    </xf>
    <xf numFmtId="177" fontId="19" fillId="0" borderId="29" xfId="0" applyNumberFormat="1" applyFont="1" applyBorder="1" applyAlignment="1" applyProtection="1">
      <alignment horizontal="center" vertical="center"/>
      <protection locked="0"/>
    </xf>
    <xf numFmtId="0" fontId="19" fillId="0" borderId="29" xfId="0" applyFont="1" applyBorder="1" applyAlignment="1" applyProtection="1">
      <alignment horizontal="center" vertical="center" shrinkToFit="1"/>
      <protection locked="0"/>
    </xf>
    <xf numFmtId="0" fontId="6" fillId="0" borderId="33" xfId="0" applyFont="1" applyBorder="1" applyAlignment="1" applyProtection="1">
      <alignment vertical="center" wrapText="1"/>
      <protection locked="0"/>
    </xf>
    <xf numFmtId="0" fontId="19" fillId="0" borderId="29" xfId="0" applyNumberFormat="1" applyFont="1" applyBorder="1" applyAlignment="1" applyProtection="1">
      <alignment horizontal="center" vertical="center"/>
      <protection locked="0"/>
    </xf>
    <xf numFmtId="178" fontId="0" fillId="0" borderId="29" xfId="0" applyNumberFormat="1" applyBorder="1" applyAlignment="1" applyProtection="1">
      <alignment vertical="center"/>
      <protection locked="0"/>
    </xf>
    <xf numFmtId="177" fontId="19" fillId="0" borderId="30" xfId="0" applyNumberFormat="1" applyFont="1" applyBorder="1" applyAlignment="1" applyProtection="1">
      <alignment horizontal="center" vertical="center"/>
      <protection locked="0"/>
    </xf>
    <xf numFmtId="0" fontId="18" fillId="0" borderId="30" xfId="0" applyFont="1" applyBorder="1" applyAlignment="1" applyProtection="1">
      <alignment horizontal="center" vertical="center"/>
      <protection locked="0"/>
    </xf>
    <xf numFmtId="177" fontId="0" fillId="0" borderId="30" xfId="0" applyNumberFormat="1" applyBorder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horizontal="center" vertical="center" wrapText="1"/>
      <protection locked="0"/>
    </xf>
    <xf numFmtId="0" fontId="4" fillId="0" borderId="31" xfId="0" applyFont="1" applyBorder="1" applyAlignment="1" applyProtection="1">
      <alignment horizontal="center" vertical="center" wrapText="1"/>
      <protection locked="0"/>
    </xf>
    <xf numFmtId="0" fontId="6" fillId="0" borderId="31" xfId="0" applyFont="1" applyBorder="1" applyAlignment="1" applyProtection="1">
      <alignment horizontal="justify" vertical="center" wrapText="1"/>
      <protection locked="0"/>
    </xf>
    <xf numFmtId="0" fontId="18" fillId="0" borderId="35" xfId="0" applyFont="1" applyBorder="1" applyAlignment="1" applyProtection="1">
      <alignment horizontal="center" vertical="center"/>
      <protection locked="0"/>
    </xf>
    <xf numFmtId="177" fontId="0" fillId="0" borderId="35" xfId="0" applyNumberFormat="1" applyBorder="1" applyAlignment="1" applyProtection="1">
      <alignment horizontal="center" vertical="center"/>
      <protection locked="0"/>
    </xf>
    <xf numFmtId="0" fontId="0" fillId="0" borderId="35" xfId="0" applyBorder="1" applyProtection="1">
      <alignment vertical="center"/>
      <protection locked="0"/>
    </xf>
    <xf numFmtId="0" fontId="3" fillId="0" borderId="1" xfId="0" applyFont="1" applyBorder="1" applyProtection="1">
      <alignment vertical="center"/>
      <protection locked="0"/>
    </xf>
    <xf numFmtId="0" fontId="6" fillId="0" borderId="12" xfId="0" applyFont="1" applyBorder="1" applyAlignment="1" applyProtection="1">
      <alignment vertical="center" wrapText="1"/>
      <protection locked="0"/>
    </xf>
    <xf numFmtId="0" fontId="6" fillId="0" borderId="13" xfId="0" applyFont="1" applyBorder="1" applyAlignment="1" applyProtection="1">
      <alignment vertical="center" wrapText="1"/>
      <protection locked="0"/>
    </xf>
    <xf numFmtId="0" fontId="6" fillId="0" borderId="9" xfId="0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justify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3" fontId="0" fillId="0" borderId="0" xfId="0" applyNumberFormat="1" applyProtection="1">
      <alignment vertical="center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6" fillId="0" borderId="9" xfId="0" applyFont="1" applyBorder="1" applyAlignment="1" applyProtection="1">
      <alignment horizontal="justify" vertical="center" wrapText="1"/>
      <protection locked="0"/>
    </xf>
    <xf numFmtId="0" fontId="4" fillId="0" borderId="14" xfId="0" applyFont="1" applyBorder="1" applyAlignment="1" applyProtection="1">
      <alignment horizontal="center" vertical="center" wrapText="1"/>
      <protection locked="0"/>
    </xf>
    <xf numFmtId="0" fontId="18" fillId="0" borderId="34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vertical="center" wrapText="1"/>
      <protection locked="0"/>
    </xf>
    <xf numFmtId="0" fontId="6" fillId="0" borderId="9" xfId="0" applyFont="1" applyBorder="1" applyAlignment="1" applyProtection="1">
      <alignment vertical="center" wrapText="1"/>
      <protection locked="0"/>
    </xf>
    <xf numFmtId="0" fontId="19" fillId="0" borderId="29" xfId="0" applyFont="1" applyBorder="1" applyAlignment="1" applyProtection="1">
      <alignment horizontal="center" vertical="center"/>
      <protection locked="0"/>
    </xf>
    <xf numFmtId="0" fontId="19" fillId="0" borderId="30" xfId="0" applyFont="1" applyBorder="1" applyAlignment="1" applyProtection="1">
      <alignment horizontal="center" vertical="center" wrapText="1"/>
      <protection locked="0"/>
    </xf>
    <xf numFmtId="0" fontId="0" fillId="0" borderId="30" xfId="0" applyBorder="1" applyProtection="1">
      <alignment vertical="center"/>
      <protection locked="0"/>
    </xf>
    <xf numFmtId="0" fontId="6" fillId="0" borderId="16" xfId="0" applyFont="1" applyBorder="1" applyAlignment="1" applyProtection="1">
      <alignment vertical="center" wrapText="1"/>
      <protection locked="0"/>
    </xf>
    <xf numFmtId="0" fontId="6" fillId="0" borderId="18" xfId="0" applyFont="1" applyBorder="1" applyAlignment="1" applyProtection="1">
      <alignment vertical="center" wrapText="1"/>
      <protection locked="0"/>
    </xf>
    <xf numFmtId="0" fontId="4" fillId="0" borderId="17" xfId="0" applyFont="1" applyBorder="1" applyAlignment="1" applyProtection="1">
      <alignment horizontal="center" vertical="center" wrapText="1"/>
      <protection locked="0"/>
    </xf>
    <xf numFmtId="0" fontId="6" fillId="0" borderId="17" xfId="0" applyFont="1" applyBorder="1" applyAlignment="1" applyProtection="1">
      <alignment horizontal="justify" vertical="center" wrapText="1"/>
      <protection locked="0"/>
    </xf>
    <xf numFmtId="0" fontId="4" fillId="0" borderId="19" xfId="0" applyFont="1" applyBorder="1" applyAlignment="1" applyProtection="1">
      <alignment horizontal="center" vertical="center" wrapText="1"/>
      <protection locked="0"/>
    </xf>
    <xf numFmtId="0" fontId="6" fillId="0" borderId="26" xfId="0" applyFont="1" applyBorder="1" applyAlignment="1" applyProtection="1">
      <alignment vertical="center" wrapText="1"/>
      <protection locked="0"/>
    </xf>
    <xf numFmtId="0" fontId="6" fillId="0" borderId="27" xfId="0" applyFont="1" applyBorder="1" applyAlignment="1" applyProtection="1">
      <alignment vertical="center" wrapText="1"/>
      <protection locked="0"/>
    </xf>
    <xf numFmtId="0" fontId="6" fillId="0" borderId="13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6" fillId="0" borderId="10" xfId="0" applyFont="1" applyBorder="1" applyAlignment="1" applyProtection="1">
      <alignment horizontal="justify" vertical="center" wrapText="1"/>
      <protection locked="0"/>
    </xf>
    <xf numFmtId="0" fontId="4" fillId="0" borderId="15" xfId="0" applyFont="1" applyBorder="1" applyAlignment="1" applyProtection="1">
      <alignment horizontal="center" vertical="center" wrapText="1"/>
      <protection locked="0"/>
    </xf>
    <xf numFmtId="0" fontId="6" fillId="0" borderId="7" xfId="0" applyFont="1" applyBorder="1" applyAlignment="1" applyProtection="1">
      <alignment vertical="center" wrapText="1"/>
      <protection locked="0"/>
    </xf>
    <xf numFmtId="0" fontId="6" fillId="0" borderId="10" xfId="0" applyFont="1" applyBorder="1" applyAlignment="1" applyProtection="1">
      <alignment vertical="center" wrapText="1"/>
      <protection locked="0"/>
    </xf>
    <xf numFmtId="0" fontId="4" fillId="0" borderId="20" xfId="0" applyFont="1" applyBorder="1" applyAlignment="1" applyProtection="1">
      <alignment horizontal="center" vertical="center" wrapText="1"/>
      <protection locked="0"/>
    </xf>
    <xf numFmtId="0" fontId="6" fillId="0" borderId="21" xfId="0" applyFont="1" applyBorder="1" applyAlignment="1" applyProtection="1">
      <alignment horizontal="justify" vertical="center" wrapText="1"/>
      <protection locked="0"/>
    </xf>
    <xf numFmtId="0" fontId="4" fillId="0" borderId="22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 applyProtection="1">
      <alignment horizontal="center" vertical="center" wrapText="1"/>
      <protection locked="0"/>
    </xf>
    <xf numFmtId="0" fontId="8" fillId="0" borderId="24" xfId="0" applyFont="1" applyBorder="1" applyAlignment="1" applyProtection="1">
      <alignment horizontal="justify" vertical="center" wrapText="1"/>
      <protection locked="0"/>
    </xf>
    <xf numFmtId="0" fontId="7" fillId="0" borderId="25" xfId="0" applyFont="1" applyBorder="1" applyAlignment="1" applyProtection="1">
      <alignment horizontal="center" vertical="center" wrapText="1"/>
      <protection locked="0"/>
    </xf>
    <xf numFmtId="0" fontId="4" fillId="0" borderId="27" xfId="0" applyFont="1" applyBorder="1" applyAlignment="1" applyProtection="1">
      <alignment horizontal="center" vertical="center" wrapText="1"/>
      <protection locked="0"/>
    </xf>
    <xf numFmtId="0" fontId="4" fillId="0" borderId="28" xfId="0" applyFont="1" applyBorder="1" applyAlignment="1" applyProtection="1">
      <alignment horizontal="center" vertical="center" wrapText="1"/>
      <protection locked="0"/>
    </xf>
    <xf numFmtId="0" fontId="0" fillId="0" borderId="13" xfId="0" applyBorder="1" applyAlignment="1" applyProtection="1">
      <alignment vertical="center" wrapText="1"/>
      <protection locked="0"/>
    </xf>
    <xf numFmtId="0" fontId="6" fillId="0" borderId="14" xfId="0" applyFont="1" applyBorder="1" applyAlignment="1" applyProtection="1">
      <alignment horizontal="center" vertical="center" wrapText="1"/>
      <protection locked="0"/>
    </xf>
    <xf numFmtId="0" fontId="0" fillId="0" borderId="10" xfId="0" applyBorder="1" applyAlignment="1" applyProtection="1">
      <alignment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6" fillId="0" borderId="11" xfId="0" applyFont="1" applyBorder="1" applyAlignment="1" applyProtection="1">
      <alignment horizontal="center" vertical="center" wrapText="1"/>
      <protection locked="0"/>
    </xf>
    <xf numFmtId="0" fontId="8" fillId="0" borderId="9" xfId="0" applyFont="1" applyBorder="1" applyAlignment="1" applyProtection="1">
      <alignment horizontal="center" vertical="center" wrapText="1"/>
      <protection locked="0"/>
    </xf>
    <xf numFmtId="0" fontId="7" fillId="0" borderId="9" xfId="0" applyFont="1" applyBorder="1" applyAlignment="1" applyProtection="1">
      <alignment horizontal="center" vertical="center" wrapText="1"/>
      <protection locked="0"/>
    </xf>
    <xf numFmtId="0" fontId="7" fillId="0" borderId="14" xfId="0" applyFont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6" fillId="0" borderId="0" xfId="0" applyFont="1" applyBorder="1" applyAlignment="1" applyProtection="1">
      <alignment horizontal="justify" vertical="center" wrapText="1"/>
      <protection locked="0"/>
    </xf>
    <xf numFmtId="0" fontId="4" fillId="0" borderId="0" xfId="0" applyFont="1" applyBorder="1" applyAlignment="1" applyProtection="1">
      <alignment horizontal="left" vertical="center" wrapText="1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vertical="center" wrapText="1"/>
      <protection locked="0"/>
    </xf>
    <xf numFmtId="0" fontId="4" fillId="0" borderId="0" xfId="0" applyFont="1" applyBorder="1" applyAlignment="1" applyProtection="1">
      <alignment vertical="center" wrapText="1"/>
      <protection locked="0"/>
    </xf>
    <xf numFmtId="0" fontId="6" fillId="0" borderId="0" xfId="0" applyFont="1" applyBorder="1" applyAlignment="1" applyProtection="1">
      <alignment horizontal="left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8" fillId="0" borderId="0" xfId="0" applyFont="1" applyBorder="1" applyAlignment="1" applyProtection="1">
      <alignment horizontal="center" vertical="center" wrapText="1"/>
      <protection locked="0"/>
    </xf>
    <xf numFmtId="0" fontId="7" fillId="0" borderId="0" xfId="0" applyFont="1" applyBorder="1" applyAlignment="1" applyProtection="1">
      <alignment vertical="center" wrapText="1"/>
      <protection locked="0"/>
    </xf>
    <xf numFmtId="0" fontId="0" fillId="0" borderId="0" xfId="0" applyBorder="1" applyAlignment="1" applyProtection="1">
      <alignment horizontal="center" vertical="center" wrapText="1"/>
      <protection locked="0"/>
    </xf>
    <xf numFmtId="0" fontId="12" fillId="0" borderId="8" xfId="0" applyFont="1" applyBorder="1" applyAlignment="1" applyProtection="1">
      <alignment horizontal="center" vertical="center" wrapText="1"/>
      <protection locked="0"/>
    </xf>
    <xf numFmtId="3" fontId="13" fillId="0" borderId="11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Protection="1">
      <alignment vertical="center"/>
    </xf>
    <xf numFmtId="176" fontId="20" fillId="0" borderId="35" xfId="0" applyNumberFormat="1" applyFont="1" applyBorder="1" applyAlignment="1" applyProtection="1">
      <alignment horizontal="center" vertical="center"/>
    </xf>
    <xf numFmtId="0" fontId="2" fillId="3" borderId="38" xfId="0" applyFont="1" applyFill="1" applyBorder="1" applyAlignment="1" applyProtection="1">
      <alignment horizontal="center" vertical="center"/>
      <protection locked="0"/>
    </xf>
    <xf numFmtId="0" fontId="0" fillId="0" borderId="36" xfId="0" applyBorder="1" applyProtection="1">
      <alignment vertical="center"/>
    </xf>
    <xf numFmtId="0" fontId="21" fillId="14" borderId="38" xfId="0" applyFont="1" applyFill="1" applyBorder="1" applyAlignment="1" applyProtection="1">
      <alignment horizontal="left" vertical="center"/>
      <protection locked="0"/>
    </xf>
    <xf numFmtId="0" fontId="2" fillId="14" borderId="35" xfId="0" applyFont="1" applyFill="1" applyBorder="1" applyAlignment="1" applyProtection="1">
      <alignment horizontal="center" vertical="center"/>
      <protection locked="0"/>
    </xf>
    <xf numFmtId="0" fontId="15" fillId="14" borderId="36" xfId="0" applyFont="1" applyFill="1" applyBorder="1" applyAlignment="1" applyProtection="1">
      <alignment horizontal="center" vertical="center"/>
      <protection locked="0"/>
    </xf>
    <xf numFmtId="0" fontId="21" fillId="14" borderId="35" xfId="0" applyFont="1" applyFill="1" applyBorder="1" applyAlignment="1" applyProtection="1">
      <alignment horizontal="left" vertical="center"/>
      <protection locked="0"/>
    </xf>
    <xf numFmtId="0" fontId="15" fillId="14" borderId="35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Protection="1">
      <alignment vertical="center"/>
      <protection locked="0"/>
    </xf>
    <xf numFmtId="0" fontId="0" fillId="0" borderId="39" xfId="0" applyBorder="1" applyProtection="1">
      <alignment vertical="center"/>
      <protection locked="0"/>
    </xf>
    <xf numFmtId="0" fontId="0" fillId="0" borderId="40" xfId="0" applyBorder="1" applyProtection="1">
      <alignment vertical="center"/>
      <protection locked="0"/>
    </xf>
    <xf numFmtId="0" fontId="17" fillId="0" borderId="39" xfId="0" applyFont="1" applyBorder="1" applyAlignment="1" applyProtection="1">
      <alignment horizontal="center" vertical="center"/>
    </xf>
    <xf numFmtId="0" fontId="17" fillId="0" borderId="40" xfId="0" applyFont="1" applyBorder="1" applyAlignment="1" applyProtection="1">
      <alignment horizontal="center" vertical="center"/>
    </xf>
    <xf numFmtId="0" fontId="17" fillId="0" borderId="41" xfId="0" applyFont="1" applyBorder="1" applyAlignment="1" applyProtection="1">
      <alignment horizontal="center" vertical="center"/>
    </xf>
    <xf numFmtId="0" fontId="15" fillId="13" borderId="42" xfId="0" applyFont="1" applyFill="1" applyBorder="1" applyAlignment="1" applyProtection="1">
      <alignment horizontal="center" vertical="center"/>
      <protection locked="0"/>
    </xf>
    <xf numFmtId="0" fontId="15" fillId="13" borderId="43" xfId="0" applyFont="1" applyFill="1" applyBorder="1" applyAlignment="1" applyProtection="1">
      <alignment horizontal="center" vertical="center"/>
      <protection locked="0"/>
    </xf>
    <xf numFmtId="0" fontId="15" fillId="13" borderId="43" xfId="0" applyFont="1" applyFill="1" applyBorder="1" applyAlignment="1" applyProtection="1">
      <alignment horizontal="center" vertical="center" wrapText="1"/>
      <protection locked="0"/>
    </xf>
    <xf numFmtId="0" fontId="15" fillId="13" borderId="44" xfId="0" applyFont="1" applyFill="1" applyBorder="1" applyAlignment="1" applyProtection="1">
      <alignment horizontal="center" vertical="center" wrapText="1"/>
      <protection locked="0"/>
    </xf>
    <xf numFmtId="0" fontId="22" fillId="0" borderId="40" xfId="0" applyFont="1" applyBorder="1" applyAlignment="1" applyProtection="1">
      <alignment horizontal="center" vertical="center"/>
      <protection locked="0"/>
    </xf>
    <xf numFmtId="0" fontId="22" fillId="0" borderId="41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6" xfId="0" applyBorder="1" applyProtection="1">
      <alignment vertical="center"/>
      <protection locked="0"/>
    </xf>
    <xf numFmtId="0" fontId="0" fillId="0" borderId="47" xfId="0" applyBorder="1" applyProtection="1">
      <alignment vertical="center"/>
      <protection locked="0"/>
    </xf>
    <xf numFmtId="0" fontId="3" fillId="0" borderId="45" xfId="0" applyFont="1" applyBorder="1" applyAlignment="1" applyProtection="1">
      <alignment horizontal="center" vertical="center"/>
      <protection locked="0"/>
    </xf>
    <xf numFmtId="0" fontId="0" fillId="0" borderId="37" xfId="0" applyBorder="1" applyProtection="1">
      <alignment vertical="center"/>
      <protection locked="0"/>
    </xf>
    <xf numFmtId="0" fontId="3" fillId="0" borderId="48" xfId="0" applyFont="1" applyBorder="1" applyAlignment="1" applyProtection="1">
      <alignment horizontal="center" vertical="center"/>
      <protection locked="0"/>
    </xf>
    <xf numFmtId="0" fontId="0" fillId="0" borderId="49" xfId="0" applyBorder="1" applyProtection="1">
      <alignment vertical="center"/>
      <protection locked="0"/>
    </xf>
    <xf numFmtId="0" fontId="0" fillId="0" borderId="50" xfId="0" applyFont="1" applyBorder="1" applyAlignment="1" applyProtection="1">
      <alignment horizontal="center" vertical="center"/>
      <protection locked="0"/>
    </xf>
    <xf numFmtId="0" fontId="20" fillId="13" borderId="42" xfId="0" applyFont="1" applyFill="1" applyBorder="1" applyAlignment="1" applyProtection="1">
      <alignment horizontal="center" vertical="center"/>
      <protection locked="0"/>
    </xf>
    <xf numFmtId="0" fontId="20" fillId="13" borderId="43" xfId="0" applyFont="1" applyFill="1" applyBorder="1" applyAlignment="1" applyProtection="1">
      <alignment horizontal="center" vertical="center"/>
      <protection locked="0"/>
    </xf>
    <xf numFmtId="0" fontId="20" fillId="13" borderId="44" xfId="0" applyFont="1" applyFill="1" applyBorder="1" applyAlignment="1" applyProtection="1">
      <alignment horizontal="center" vertical="center"/>
      <protection locked="0"/>
    </xf>
    <xf numFmtId="176" fontId="19" fillId="0" borderId="29" xfId="0" applyNumberFormat="1" applyFont="1" applyBorder="1" applyAlignment="1" applyProtection="1">
      <alignment horizontal="center" vertical="center" wrapText="1"/>
      <protection locked="0"/>
    </xf>
    <xf numFmtId="0" fontId="14" fillId="0" borderId="0" xfId="0" applyFont="1" applyProtection="1">
      <alignment vertical="center"/>
      <protection locked="0"/>
    </xf>
    <xf numFmtId="0" fontId="3" fillId="9" borderId="48" xfId="0" applyFont="1" applyFill="1" applyBorder="1" applyProtection="1">
      <alignment vertical="center"/>
    </xf>
    <xf numFmtId="0" fontId="16" fillId="11" borderId="48" xfId="0" applyFont="1" applyFill="1" applyBorder="1" applyProtection="1">
      <alignment vertical="center"/>
    </xf>
    <xf numFmtId="0" fontId="21" fillId="14" borderId="38" xfId="0" applyFont="1" applyFill="1" applyBorder="1" applyAlignment="1" applyProtection="1">
      <alignment horizontal="center" vertical="center"/>
      <protection locked="0"/>
    </xf>
    <xf numFmtId="0" fontId="21" fillId="14" borderId="35" xfId="0" applyFont="1" applyFill="1" applyBorder="1" applyAlignment="1" applyProtection="1">
      <alignment horizontal="center" vertical="center"/>
      <protection locked="0"/>
    </xf>
  </cellXfs>
  <cellStyles count="1">
    <cellStyle name="표준" xfId="0" builtinId="0"/>
  </cellStyles>
  <dxfs count="2">
    <dxf>
      <font>
        <b/>
        <i val="0"/>
        <color theme="4" tint="-0.499984740745262"/>
      </font>
      <fill>
        <patternFill patternType="none">
          <bgColor auto="1"/>
        </patternFill>
      </fill>
    </dxf>
    <dxf>
      <font>
        <b/>
        <i val="0"/>
        <color theme="4" tint="-0.499984740745262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'Sheet2 (2)'!$B$45" lockText="1" noThreeD="1"/>
</file>

<file path=xl/ctrlProps/ctrlProp2.xml><?xml version="1.0" encoding="utf-8"?>
<formControlPr xmlns="http://schemas.microsoft.com/office/spreadsheetml/2009/9/main" objectType="CheckBox" fmlaLink="'Sheet2 (2)'!$C$45" lockText="1" noThreeD="1"/>
</file>

<file path=xl/ctrlProps/ctrlProp3.xml><?xml version="1.0" encoding="utf-8"?>
<formControlPr xmlns="http://schemas.microsoft.com/office/spreadsheetml/2009/9/main" objectType="CheckBox" fmlaLink="'Sheet2 (2)'!$D$45" lockText="1" noThreeD="1"/>
</file>

<file path=xl/ctrlProps/ctrlProp4.xml><?xml version="1.0" encoding="utf-8"?>
<formControlPr xmlns="http://schemas.microsoft.com/office/spreadsheetml/2009/9/main" objectType="CheckBox" fmlaLink="'Sheet2 (2)'!$E$45" lockText="1" noThreeD="1"/>
</file>

<file path=xl/ctrlProps/ctrlProp5.xml><?xml version="1.0" encoding="utf-8"?>
<formControlPr xmlns="http://schemas.microsoft.com/office/spreadsheetml/2009/9/main" objectType="CheckBox" fmlaLink="'Sheet2 (2)'!$F$45" lockText="1" noThreeD="1"/>
</file>

<file path=xl/ctrlProps/ctrlProp6.xml><?xml version="1.0" encoding="utf-8"?>
<formControlPr xmlns="http://schemas.microsoft.com/office/spreadsheetml/2009/9/main" objectType="CheckBox" fmlaLink="'Sheet2 (2)'!$G$45" lockText="1" noThreeD="1"/>
</file>

<file path=xl/ctrlProps/ctrlProp7.xml><?xml version="1.0" encoding="utf-8"?>
<formControlPr xmlns="http://schemas.microsoft.com/office/spreadsheetml/2009/9/main" objectType="CheckBox" fmlaLink="'Sheet2 (2)'!$H$45" lockText="1" noThreeD="1"/>
</file>

<file path=xl/ctrlProps/ctrlProp8.xml><?xml version="1.0" encoding="utf-8"?>
<formControlPr xmlns="http://schemas.microsoft.com/office/spreadsheetml/2009/9/main" objectType="CheckBox" fmlaLink="'Sheet2 (2)'!$I$45" lockText="1" noThreeD="1"/>
</file>

<file path=xl/ctrlProps/ctrlProp9.xml><?xml version="1.0" encoding="utf-8"?>
<formControlPr xmlns="http://schemas.microsoft.com/office/spreadsheetml/2009/9/main" objectType="CheckBox" fmlaLink="'Sheet2 (2)'!$J$45" lockText="1" noThreeD="1"/>
</file>

<file path=xl/ctrlProps/ctrlProp10.xml><?xml version="1.0" encoding="utf-8"?>
<formControlPr xmlns="http://schemas.microsoft.com/office/spreadsheetml/2009/9/main" objectType="CheckBox" fmlaLink="'Sheet2 (2)'!$K$45" lockText="1" noThreeD="1"/>
</file>

<file path=xl/ctrlProps/ctrlProp11.xml><?xml version="1.0" encoding="utf-8"?>
<formControlPr xmlns="http://schemas.microsoft.com/office/spreadsheetml/2009/9/main" objectType="CheckBox" fmlaLink="'Sheet2 (2)'!$L$45" lockText="1" noThreeD="1"/>
</file>

<file path=xl/ctrlProps/ctrlProp12.xml><?xml version="1.0" encoding="utf-8"?>
<formControlPr xmlns="http://schemas.microsoft.com/office/spreadsheetml/2009/9/main" objectType="CheckBox" fmlaLink="'Sheet2 (2)'!$M$45" lockText="1" noThreeD="1"/>
</file>

<file path=xl/ctrlProps/ctrlProp13.xml><?xml version="1.0" encoding="utf-8"?>
<formControlPr xmlns="http://schemas.microsoft.com/office/spreadsheetml/2009/9/main" objectType="CheckBox" fmlaLink="'Sheet2 (2)'!$N$45" lockText="1" noThreeD="1"/>
</file>

<file path=xl/ctrlProps/ctrlProp14.xml><?xml version="1.0" encoding="utf-8"?>
<formControlPr xmlns="http://schemas.microsoft.com/office/spreadsheetml/2009/9/main" objectType="CheckBox" fmlaLink="'Sheet2 (2)'!$P$45" lockText="1" noThreeD="1"/>
</file>

<file path=xl/ctrlProps/ctrlProp15.xml><?xml version="1.0" encoding="utf-8"?>
<formControlPr xmlns="http://schemas.microsoft.com/office/spreadsheetml/2009/9/main" objectType="CheckBox" fmlaLink="'Sheet2 (2)'!$Q$45" lockText="1" noThreeD="1"/>
</file>

<file path=xl/ctrlProps/ctrlProp16.xml><?xml version="1.0" encoding="utf-8"?>
<formControlPr xmlns="http://schemas.microsoft.com/office/spreadsheetml/2009/9/main" objectType="CheckBox" fmlaLink="'Sheet2 (2)'!$R$45" lockText="1" noThreeD="1"/>
</file>

<file path=xl/ctrlProps/ctrlProp17.xml><?xml version="1.0" encoding="utf-8"?>
<formControlPr xmlns="http://schemas.microsoft.com/office/spreadsheetml/2009/9/main" objectType="CheckBox" fmlaLink="'Sheet2 (2)'!$O$45" lockText="1" noThreeD="1"/>
</file>

<file path=xl/ctrlProps/ctrlProp18.xml><?xml version="1.0" encoding="utf-8"?>
<formControlPr xmlns="http://schemas.microsoft.com/office/spreadsheetml/2009/9/main" objectType="CheckBox" fmlaLink="'Sheet2 (2)'!$B$53" lockText="1" noThreeD="1"/>
</file>

<file path=xl/ctrlProps/ctrlProp19.xml><?xml version="1.0" encoding="utf-8"?>
<formControlPr xmlns="http://schemas.microsoft.com/office/spreadsheetml/2009/9/main" objectType="CheckBox" fmlaLink="'Sheet2 (2)'!$C$53" lockText="1" noThreeD="1"/>
</file>

<file path=xl/ctrlProps/ctrlProp20.xml><?xml version="1.0" encoding="utf-8"?>
<formControlPr xmlns="http://schemas.microsoft.com/office/spreadsheetml/2009/9/main" objectType="CheckBox" fmlaLink="'Sheet2 (2)'!$E$53" lockText="1" noThreeD="1"/>
</file>

<file path=xl/ctrlProps/ctrlProp21.xml><?xml version="1.0" encoding="utf-8"?>
<formControlPr xmlns="http://schemas.microsoft.com/office/spreadsheetml/2009/9/main" objectType="CheckBox" fmlaLink="'Sheet2 (2)'!$F$53" lockText="1" noThreeD="1"/>
</file>

<file path=xl/ctrlProps/ctrlProp22.xml><?xml version="1.0" encoding="utf-8"?>
<formControlPr xmlns="http://schemas.microsoft.com/office/spreadsheetml/2009/9/main" objectType="CheckBox" fmlaLink="'Sheet2 (2)'!$G$53" lockText="1" noThreeD="1"/>
</file>

<file path=xl/ctrlProps/ctrlProp23.xml><?xml version="1.0" encoding="utf-8"?>
<formControlPr xmlns="http://schemas.microsoft.com/office/spreadsheetml/2009/9/main" objectType="CheckBox" fmlaLink="'Sheet2 (2)'!$I$53" lockText="1" noThreeD="1"/>
</file>

<file path=xl/ctrlProps/ctrlProp24.xml><?xml version="1.0" encoding="utf-8"?>
<formControlPr xmlns="http://schemas.microsoft.com/office/spreadsheetml/2009/9/main" objectType="CheckBox" fmlaLink="'Sheet2 (2)'!$J$53" lockText="1" noThreeD="1"/>
</file>

<file path=xl/ctrlProps/ctrlProp25.xml><?xml version="1.0" encoding="utf-8"?>
<formControlPr xmlns="http://schemas.microsoft.com/office/spreadsheetml/2009/9/main" objectType="CheckBox" fmlaLink="'Sheet2 (2)'!$D$53" lockText="1" noThreeD="1"/>
</file>

<file path=xl/ctrlProps/ctrlProp26.xml><?xml version="1.0" encoding="utf-8"?>
<formControlPr xmlns="http://schemas.microsoft.com/office/spreadsheetml/2009/9/main" objectType="CheckBox" fmlaLink="'Sheet2 (2)'!$H$53" lockText="1" noThreeD="1"/>
</file>

<file path=xl/ctrlProps/ctrlProp27.xml><?xml version="1.0" encoding="utf-8"?>
<formControlPr xmlns="http://schemas.microsoft.com/office/spreadsheetml/2009/9/main" objectType="CheckBox" fmlaLink="'Sheet2 (2)'!$K$53" lockText="1" noThreeD="1"/>
</file>

<file path=xl/ctrlProps/ctrlProp28.xml><?xml version="1.0" encoding="utf-8"?>
<formControlPr xmlns="http://schemas.microsoft.com/office/spreadsheetml/2009/9/main" objectType="CheckBox" fmlaLink="'Sheet2 (2)'!$L$53" lockText="1" noThreeD="1"/>
</file>

<file path=xl/ctrlProps/ctrlProp29.xml><?xml version="1.0" encoding="utf-8"?>
<formControlPr xmlns="http://schemas.microsoft.com/office/spreadsheetml/2009/9/main" objectType="CheckBox" fmlaLink="'Sheet2 (2)'!$M$53" lockText="1" noThreeD="1"/>
</file>

<file path=xl/ctrlProps/ctrlProp30.xml><?xml version="1.0" encoding="utf-8"?>
<formControlPr xmlns="http://schemas.microsoft.com/office/spreadsheetml/2009/9/main" objectType="CheckBox" fmlaLink="'Sheet2 (2)'!$N$53" lockText="1" noThreeD="1"/>
</file>

<file path=xl/ctrlProps/ctrlProp31.xml><?xml version="1.0" encoding="utf-8"?>
<formControlPr xmlns="http://schemas.microsoft.com/office/spreadsheetml/2009/9/main" objectType="CheckBox" fmlaLink="'Sheet2 (2)'!$O$53" lockText="1" noThreeD="1"/>
</file>

<file path=xl/ctrlProps/ctrlProp32.xml><?xml version="1.0" encoding="utf-8"?>
<formControlPr xmlns="http://schemas.microsoft.com/office/spreadsheetml/2009/9/main" objectType="CheckBox" fmlaLink="'Sheet2 (2)'!$P$53" lockText="1" noThreeD="1"/>
</file>

<file path=xl/ctrlProps/ctrlProp33.xml><?xml version="1.0" encoding="utf-8"?>
<formControlPr xmlns="http://schemas.microsoft.com/office/spreadsheetml/2009/9/main" objectType="CheckBox" fmlaLink="'Sheet2 (2)'!$Q$53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43</xdr:col>
      <xdr:colOff>3663</xdr:colOff>
      <xdr:row>2</xdr:row>
      <xdr:rowOff>732</xdr:rowOff>
    </xdr:from>
    <xdr:to>
      <xdr:col>47</xdr:col>
      <xdr:colOff>209550</xdr:colOff>
      <xdr:row>14</xdr:row>
      <xdr:rowOff>81328</xdr:rowOff>
    </xdr:to>
    <xdr:grpSp>
      <xdr:nvGrpSpPr>
        <xdr:cNvPr id="50" name="그룹 49"/>
        <xdr:cNvGrpSpPr/>
      </xdr:nvGrpSpPr>
      <xdr:grpSpPr>
        <a:xfrm>
          <a:off x="8471388" y="381732"/>
          <a:ext cx="2949087" cy="4881196"/>
          <a:chOff x="7923908" y="315057"/>
          <a:chExt cx="2881711" cy="4884509"/>
        </a:xfrm>
      </xdr:grpSpPr>
      <xdr:sp macro="" textlink="">
        <xdr:nvSpPr>
          <xdr:cNvPr id="685" name="모서리가 둥근 직사각형 684"/>
          <xdr:cNvSpPr/>
        </xdr:nvSpPr>
        <xdr:spPr>
          <a:xfrm>
            <a:off x="7923908" y="1245577"/>
            <a:ext cx="2881711" cy="3953989"/>
          </a:xfrm>
          <a:prstGeom prst="roundRect">
            <a:avLst>
              <a:gd name="adj" fmla="val 4726"/>
            </a:avLst>
          </a:prstGeom>
          <a:solidFill>
            <a:schemeClr val="bg1">
              <a:lumMod val="65000"/>
            </a:schemeClr>
          </a:solidFill>
          <a:ln w="25400">
            <a:solidFill>
              <a:schemeClr val="tx1"/>
            </a:solidFill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000" b="1">
              <a:solidFill>
                <a:schemeClr val="tx1"/>
              </a:solidFill>
            </a:endParaRPr>
          </a:p>
        </xdr:txBody>
      </xdr:sp>
      <xdr:sp macro="" textlink="">
        <xdr:nvSpPr>
          <xdr:cNvPr id="42" name="모서리가 둥근 직사각형 41"/>
          <xdr:cNvSpPr/>
        </xdr:nvSpPr>
        <xdr:spPr>
          <a:xfrm>
            <a:off x="7923908" y="315057"/>
            <a:ext cx="2881711" cy="1186962"/>
          </a:xfrm>
          <a:prstGeom prst="roundRect">
            <a:avLst>
              <a:gd name="adj" fmla="val 0"/>
            </a:avLst>
          </a:prstGeom>
          <a:solidFill>
            <a:schemeClr val="tx1">
              <a:lumMod val="50000"/>
              <a:lumOff val="50000"/>
            </a:schemeClr>
          </a:solidFill>
          <a:ln w="254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000" b="1">
              <a:solidFill>
                <a:schemeClr val="tx1"/>
              </a:solidFill>
            </a:endParaRPr>
          </a:p>
        </xdr:txBody>
      </xdr:sp>
      <xdr:sp macro="" textlink="A30">
        <xdr:nvSpPr>
          <xdr:cNvPr id="633" name="직사각형 632"/>
          <xdr:cNvSpPr/>
        </xdr:nvSpPr>
        <xdr:spPr>
          <a:xfrm>
            <a:off x="8099651" y="598547"/>
            <a:ext cx="2474637" cy="642785"/>
          </a:xfrm>
          <a:prstGeom prst="rect">
            <a:avLst/>
          </a:prstGeom>
          <a:solidFill>
            <a:schemeClr val="accent6">
              <a:lumMod val="20000"/>
              <a:lumOff val="80000"/>
            </a:schemeClr>
          </a:solidFill>
          <a:ln w="25400">
            <a:solidFill>
              <a:schemeClr val="tx1"/>
            </a:solidFill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b"/>
          <a:lstStyle/>
          <a:p>
            <a:pPr algn="r"/>
            <a:fld id="{80D5D888-B2EA-488C-B3F5-BEE2180CF7C2}" type="TxLink">
              <a:rPr lang="en-US" altLang="en-US" sz="1700" b="1" i="0" u="none" strike="noStrike">
                <a:solidFill>
                  <a:srgbClr val="000000"/>
                </a:solidFill>
                <a:latin typeface="맑은 고딕"/>
                <a:ea typeface="맑은 고딕"/>
              </a:rPr>
              <a:pPr algn="r"/>
              <a:t>금액 원</a:t>
            </a:fld>
            <a:endParaRPr lang="ko-KR" altLang="en-US" sz="1700" b="1">
              <a:solidFill>
                <a:schemeClr val="tx1"/>
              </a:solidFill>
            </a:endParaRPr>
          </a:p>
        </xdr:txBody>
      </xdr:sp>
      <xdr:sp macro="" textlink="">
        <xdr:nvSpPr>
          <xdr:cNvPr id="49" name="모서리가 둥근 직사각형 48"/>
          <xdr:cNvSpPr/>
        </xdr:nvSpPr>
        <xdr:spPr>
          <a:xfrm>
            <a:off x="8165698" y="2388577"/>
            <a:ext cx="452994" cy="459366"/>
          </a:xfrm>
          <a:prstGeom prst="roundRect">
            <a:avLst/>
          </a:prstGeom>
          <a:solidFill>
            <a:schemeClr val="tx1">
              <a:lumMod val="65000"/>
              <a:lumOff val="35000"/>
            </a:schemeClr>
          </a:solidFill>
          <a:ln w="254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000" b="1">
              <a:solidFill>
                <a:schemeClr val="tx1"/>
              </a:solidFill>
            </a:endParaRPr>
          </a:p>
        </xdr:txBody>
      </xdr:sp>
      <xdr:sp macro="" textlink="">
        <xdr:nvSpPr>
          <xdr:cNvPr id="687" name="모서리가 둥근 직사각형 686"/>
          <xdr:cNvSpPr/>
        </xdr:nvSpPr>
        <xdr:spPr>
          <a:xfrm>
            <a:off x="8787211" y="2388577"/>
            <a:ext cx="452995" cy="459366"/>
          </a:xfrm>
          <a:prstGeom prst="roundRect">
            <a:avLst/>
          </a:prstGeom>
          <a:solidFill>
            <a:schemeClr val="tx1">
              <a:lumMod val="65000"/>
              <a:lumOff val="35000"/>
            </a:schemeClr>
          </a:solidFill>
          <a:ln w="254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000" b="1">
              <a:solidFill>
                <a:schemeClr val="tx1"/>
              </a:solidFill>
            </a:endParaRPr>
          </a:p>
        </xdr:txBody>
      </xdr:sp>
      <xdr:sp macro="" textlink="">
        <xdr:nvSpPr>
          <xdr:cNvPr id="688" name="모서리가 둥근 직사각형 687"/>
          <xdr:cNvSpPr/>
        </xdr:nvSpPr>
        <xdr:spPr>
          <a:xfrm>
            <a:off x="9401399" y="2388577"/>
            <a:ext cx="452994" cy="459366"/>
          </a:xfrm>
          <a:prstGeom prst="roundRect">
            <a:avLst/>
          </a:prstGeom>
          <a:solidFill>
            <a:schemeClr val="tx1">
              <a:lumMod val="65000"/>
              <a:lumOff val="35000"/>
            </a:schemeClr>
          </a:solidFill>
          <a:ln w="254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000" b="1">
              <a:solidFill>
                <a:schemeClr val="tx1"/>
              </a:solidFill>
            </a:endParaRPr>
          </a:p>
        </xdr:txBody>
      </xdr:sp>
      <xdr:sp macro="" textlink="">
        <xdr:nvSpPr>
          <xdr:cNvPr id="689" name="모서리가 둥근 직사각형 688"/>
          <xdr:cNvSpPr/>
        </xdr:nvSpPr>
        <xdr:spPr>
          <a:xfrm>
            <a:off x="10022912" y="2388577"/>
            <a:ext cx="454269" cy="459366"/>
          </a:xfrm>
          <a:prstGeom prst="roundRect">
            <a:avLst/>
          </a:prstGeom>
          <a:solidFill>
            <a:schemeClr val="tx1">
              <a:lumMod val="65000"/>
              <a:lumOff val="35000"/>
            </a:schemeClr>
          </a:solidFill>
          <a:ln w="254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000" b="1">
              <a:solidFill>
                <a:schemeClr val="tx1"/>
              </a:solidFill>
            </a:endParaRPr>
          </a:p>
        </xdr:txBody>
      </xdr:sp>
      <xdr:sp macro="" textlink="">
        <xdr:nvSpPr>
          <xdr:cNvPr id="690" name="모서리가 둥근 직사각형 689"/>
          <xdr:cNvSpPr/>
        </xdr:nvSpPr>
        <xdr:spPr>
          <a:xfrm>
            <a:off x="8165698" y="3031116"/>
            <a:ext cx="452994" cy="454269"/>
          </a:xfrm>
          <a:prstGeom prst="roundRect">
            <a:avLst/>
          </a:prstGeom>
          <a:solidFill>
            <a:schemeClr val="tx1">
              <a:lumMod val="65000"/>
              <a:lumOff val="35000"/>
            </a:schemeClr>
          </a:solidFill>
          <a:ln w="254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000" b="1">
              <a:solidFill>
                <a:schemeClr val="tx1"/>
              </a:solidFill>
            </a:endParaRPr>
          </a:p>
        </xdr:txBody>
      </xdr:sp>
      <xdr:sp macro="" textlink="">
        <xdr:nvSpPr>
          <xdr:cNvPr id="691" name="모서리가 둥근 직사각형 690"/>
          <xdr:cNvSpPr/>
        </xdr:nvSpPr>
        <xdr:spPr>
          <a:xfrm>
            <a:off x="8787211" y="3031116"/>
            <a:ext cx="452995" cy="454269"/>
          </a:xfrm>
          <a:prstGeom prst="roundRect">
            <a:avLst/>
          </a:prstGeom>
          <a:solidFill>
            <a:schemeClr val="tx1">
              <a:lumMod val="65000"/>
              <a:lumOff val="35000"/>
            </a:schemeClr>
          </a:solidFill>
          <a:ln w="254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000" b="1">
              <a:solidFill>
                <a:schemeClr val="tx1"/>
              </a:solidFill>
            </a:endParaRPr>
          </a:p>
        </xdr:txBody>
      </xdr:sp>
      <xdr:sp macro="" textlink="">
        <xdr:nvSpPr>
          <xdr:cNvPr id="692" name="모서리가 둥근 직사각형 691"/>
          <xdr:cNvSpPr/>
        </xdr:nvSpPr>
        <xdr:spPr>
          <a:xfrm>
            <a:off x="9401399" y="3031116"/>
            <a:ext cx="452994" cy="454269"/>
          </a:xfrm>
          <a:prstGeom prst="roundRect">
            <a:avLst/>
          </a:prstGeom>
          <a:solidFill>
            <a:schemeClr val="tx1">
              <a:lumMod val="65000"/>
              <a:lumOff val="35000"/>
            </a:schemeClr>
          </a:solidFill>
          <a:ln w="254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000" b="1">
              <a:solidFill>
                <a:schemeClr val="tx1"/>
              </a:solidFill>
            </a:endParaRPr>
          </a:p>
        </xdr:txBody>
      </xdr:sp>
      <xdr:sp macro="" textlink="">
        <xdr:nvSpPr>
          <xdr:cNvPr id="693" name="모서리가 둥근 직사각형 692"/>
          <xdr:cNvSpPr/>
        </xdr:nvSpPr>
        <xdr:spPr>
          <a:xfrm>
            <a:off x="10022912" y="3031116"/>
            <a:ext cx="454269" cy="454269"/>
          </a:xfrm>
          <a:prstGeom prst="roundRect">
            <a:avLst/>
          </a:prstGeom>
          <a:solidFill>
            <a:schemeClr val="tx1">
              <a:lumMod val="65000"/>
              <a:lumOff val="35000"/>
            </a:schemeClr>
          </a:solidFill>
          <a:ln w="254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000" b="1">
              <a:solidFill>
                <a:schemeClr val="tx1"/>
              </a:solidFill>
            </a:endParaRPr>
          </a:p>
        </xdr:txBody>
      </xdr:sp>
      <xdr:sp macro="" textlink="">
        <xdr:nvSpPr>
          <xdr:cNvPr id="694" name="모서리가 둥근 직사각형 693"/>
          <xdr:cNvSpPr/>
        </xdr:nvSpPr>
        <xdr:spPr>
          <a:xfrm>
            <a:off x="8165698" y="3697866"/>
            <a:ext cx="452994" cy="454269"/>
          </a:xfrm>
          <a:prstGeom prst="roundRect">
            <a:avLst/>
          </a:prstGeom>
          <a:solidFill>
            <a:schemeClr val="tx1">
              <a:lumMod val="65000"/>
              <a:lumOff val="35000"/>
            </a:schemeClr>
          </a:solidFill>
          <a:ln w="254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000" b="1">
              <a:solidFill>
                <a:schemeClr val="tx1"/>
              </a:solidFill>
            </a:endParaRPr>
          </a:p>
        </xdr:txBody>
      </xdr:sp>
      <xdr:sp macro="" textlink="">
        <xdr:nvSpPr>
          <xdr:cNvPr id="695" name="모서리가 둥근 직사각형 694"/>
          <xdr:cNvSpPr/>
        </xdr:nvSpPr>
        <xdr:spPr>
          <a:xfrm>
            <a:off x="8787211" y="3697866"/>
            <a:ext cx="452995" cy="454269"/>
          </a:xfrm>
          <a:prstGeom prst="roundRect">
            <a:avLst/>
          </a:prstGeom>
          <a:solidFill>
            <a:schemeClr val="tx1">
              <a:lumMod val="65000"/>
              <a:lumOff val="35000"/>
            </a:schemeClr>
          </a:solidFill>
          <a:ln w="254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000" b="1">
              <a:solidFill>
                <a:schemeClr val="tx1"/>
              </a:solidFill>
            </a:endParaRPr>
          </a:p>
        </xdr:txBody>
      </xdr:sp>
      <xdr:sp macro="" textlink="">
        <xdr:nvSpPr>
          <xdr:cNvPr id="696" name="모서리가 둥근 직사각형 695"/>
          <xdr:cNvSpPr/>
        </xdr:nvSpPr>
        <xdr:spPr>
          <a:xfrm>
            <a:off x="9401399" y="3697866"/>
            <a:ext cx="452994" cy="454269"/>
          </a:xfrm>
          <a:prstGeom prst="roundRect">
            <a:avLst/>
          </a:prstGeom>
          <a:solidFill>
            <a:schemeClr val="tx1">
              <a:lumMod val="65000"/>
              <a:lumOff val="35000"/>
            </a:schemeClr>
          </a:solidFill>
          <a:ln w="254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000" b="1">
              <a:solidFill>
                <a:schemeClr val="tx1"/>
              </a:solidFill>
            </a:endParaRPr>
          </a:p>
        </xdr:txBody>
      </xdr:sp>
      <xdr:sp macro="" textlink="">
        <xdr:nvSpPr>
          <xdr:cNvPr id="697" name="모서리가 둥근 직사각형 696"/>
          <xdr:cNvSpPr/>
        </xdr:nvSpPr>
        <xdr:spPr>
          <a:xfrm>
            <a:off x="8165698" y="4386597"/>
            <a:ext cx="452994" cy="453950"/>
          </a:xfrm>
          <a:prstGeom prst="roundRect">
            <a:avLst/>
          </a:prstGeom>
          <a:solidFill>
            <a:schemeClr val="tx1">
              <a:lumMod val="65000"/>
              <a:lumOff val="35000"/>
            </a:schemeClr>
          </a:solidFill>
          <a:ln w="254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000" b="1">
              <a:solidFill>
                <a:schemeClr val="tx1"/>
              </a:solidFill>
            </a:endParaRPr>
          </a:p>
        </xdr:txBody>
      </xdr:sp>
      <xdr:sp macro="" textlink="">
        <xdr:nvSpPr>
          <xdr:cNvPr id="698" name="모서리가 둥근 직사각형 697"/>
          <xdr:cNvSpPr/>
        </xdr:nvSpPr>
        <xdr:spPr>
          <a:xfrm>
            <a:off x="8787211" y="4386597"/>
            <a:ext cx="452995" cy="453950"/>
          </a:xfrm>
          <a:prstGeom prst="roundRect">
            <a:avLst/>
          </a:prstGeom>
          <a:solidFill>
            <a:schemeClr val="tx1">
              <a:lumMod val="65000"/>
              <a:lumOff val="35000"/>
            </a:schemeClr>
          </a:solidFill>
          <a:ln w="254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000" b="1">
              <a:solidFill>
                <a:schemeClr val="tx1"/>
              </a:solidFill>
            </a:endParaRPr>
          </a:p>
        </xdr:txBody>
      </xdr:sp>
      <xdr:sp macro="" textlink="">
        <xdr:nvSpPr>
          <xdr:cNvPr id="699" name="모서리가 둥근 직사각형 698"/>
          <xdr:cNvSpPr/>
        </xdr:nvSpPr>
        <xdr:spPr>
          <a:xfrm>
            <a:off x="9401399" y="4386597"/>
            <a:ext cx="452994" cy="453950"/>
          </a:xfrm>
          <a:prstGeom prst="roundRect">
            <a:avLst/>
          </a:prstGeom>
          <a:solidFill>
            <a:schemeClr val="tx1">
              <a:lumMod val="65000"/>
              <a:lumOff val="35000"/>
            </a:schemeClr>
          </a:solidFill>
          <a:ln w="254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000" b="1">
              <a:solidFill>
                <a:schemeClr val="tx1"/>
              </a:solidFill>
            </a:endParaRPr>
          </a:p>
        </xdr:txBody>
      </xdr:sp>
      <xdr:sp macro="" textlink="">
        <xdr:nvSpPr>
          <xdr:cNvPr id="700" name="모서리가 둥근 직사각형 699"/>
          <xdr:cNvSpPr/>
        </xdr:nvSpPr>
        <xdr:spPr>
          <a:xfrm>
            <a:off x="10022912" y="3690539"/>
            <a:ext cx="454269" cy="1150009"/>
          </a:xfrm>
          <a:prstGeom prst="roundRect">
            <a:avLst/>
          </a:prstGeom>
          <a:solidFill>
            <a:schemeClr val="accent1">
              <a:lumMod val="50000"/>
            </a:schemeClr>
          </a:solidFill>
          <a:ln w="254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000" b="1">
              <a:solidFill>
                <a:schemeClr val="tx1"/>
              </a:solidFill>
            </a:endParaRPr>
          </a:p>
        </xdr:txBody>
      </xdr:sp>
      <xdr:sp macro="" textlink="">
        <xdr:nvSpPr>
          <xdr:cNvPr id="701" name="모서리가 둥근 직사각형 700"/>
          <xdr:cNvSpPr/>
        </xdr:nvSpPr>
        <xdr:spPr>
          <a:xfrm>
            <a:off x="8165698" y="1976132"/>
            <a:ext cx="452994" cy="227134"/>
          </a:xfrm>
          <a:prstGeom prst="roundRect">
            <a:avLst/>
          </a:prstGeom>
          <a:solidFill>
            <a:schemeClr val="bg1">
              <a:lumMod val="85000"/>
            </a:schemeClr>
          </a:solidFill>
          <a:ln w="254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000" b="1">
              <a:solidFill>
                <a:schemeClr val="tx1"/>
              </a:solidFill>
            </a:endParaRPr>
          </a:p>
        </xdr:txBody>
      </xdr:sp>
      <xdr:sp macro="" textlink="">
        <xdr:nvSpPr>
          <xdr:cNvPr id="702" name="모서리가 둥근 직사각형 701"/>
          <xdr:cNvSpPr/>
        </xdr:nvSpPr>
        <xdr:spPr>
          <a:xfrm>
            <a:off x="8787211" y="1976132"/>
            <a:ext cx="452995" cy="227134"/>
          </a:xfrm>
          <a:prstGeom prst="roundRect">
            <a:avLst/>
          </a:prstGeom>
          <a:solidFill>
            <a:schemeClr val="bg1">
              <a:lumMod val="85000"/>
            </a:schemeClr>
          </a:solidFill>
          <a:ln w="254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000" b="1">
              <a:solidFill>
                <a:schemeClr val="tx1"/>
              </a:solidFill>
            </a:endParaRPr>
          </a:p>
        </xdr:txBody>
      </xdr:sp>
      <xdr:sp macro="" textlink="">
        <xdr:nvSpPr>
          <xdr:cNvPr id="703" name="모서리가 둥근 직사각형 702"/>
          <xdr:cNvSpPr/>
        </xdr:nvSpPr>
        <xdr:spPr>
          <a:xfrm>
            <a:off x="9401399" y="1976132"/>
            <a:ext cx="452994" cy="227134"/>
          </a:xfrm>
          <a:prstGeom prst="roundRect">
            <a:avLst/>
          </a:prstGeom>
          <a:solidFill>
            <a:schemeClr val="bg1">
              <a:lumMod val="85000"/>
            </a:schemeClr>
          </a:solidFill>
          <a:ln w="254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000" b="1">
              <a:solidFill>
                <a:schemeClr val="tx1"/>
              </a:solidFill>
            </a:endParaRPr>
          </a:p>
        </xdr:txBody>
      </xdr:sp>
      <xdr:sp macro="" textlink="">
        <xdr:nvSpPr>
          <xdr:cNvPr id="704" name="모서리가 둥근 직사각형 703"/>
          <xdr:cNvSpPr/>
        </xdr:nvSpPr>
        <xdr:spPr>
          <a:xfrm>
            <a:off x="10022912" y="1976132"/>
            <a:ext cx="454269" cy="227134"/>
          </a:xfrm>
          <a:prstGeom prst="roundRect">
            <a:avLst/>
          </a:prstGeom>
          <a:solidFill>
            <a:schemeClr val="bg1">
              <a:lumMod val="85000"/>
            </a:schemeClr>
          </a:solidFill>
          <a:ln w="254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000" b="1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42</xdr:col>
      <xdr:colOff>638175</xdr:colOff>
      <xdr:row>14</xdr:row>
      <xdr:rowOff>209550</xdr:rowOff>
    </xdr:from>
    <xdr:to>
      <xdr:col>47</xdr:col>
      <xdr:colOff>209550</xdr:colOff>
      <xdr:row>15</xdr:row>
      <xdr:rowOff>200025</xdr:rowOff>
    </xdr:to>
    <xdr:sp macro="" textlink="">
      <xdr:nvSpPr>
        <xdr:cNvPr id="10" name="직사각형 9"/>
        <xdr:cNvSpPr/>
      </xdr:nvSpPr>
      <xdr:spPr>
        <a:xfrm>
          <a:off x="8420100" y="5391150"/>
          <a:ext cx="3000375" cy="1209675"/>
        </a:xfrm>
        <a:prstGeom prst="rect">
          <a:avLst/>
        </a:prstGeom>
        <a:solidFill>
          <a:schemeClr val="bg1"/>
        </a:soli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ko-KR" altLang="en-US" sz="1000" b="1" i="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실제 행정처분 과정에서 산정된 이행강제금과 차이가 있을 수 있으므로</a:t>
          </a:r>
        </a:p>
        <a:p>
          <a:pPr algn="l"/>
          <a:r>
            <a:rPr lang="ko-KR" altLang="en-US" sz="1000" b="1" i="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참고용으로만 활용하시기 바랍니다</a:t>
          </a:r>
          <a:r>
            <a:rPr lang="en-US" altLang="ko-KR" sz="1000" b="1" i="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.</a:t>
          </a:r>
          <a:endParaRPr lang="ko-KR" altLang="en-US" sz="1000" b="1">
            <a:solidFill>
              <a:schemeClr val="tx1"/>
            </a:solidFill>
            <a:latin typeface="+mj-ea"/>
            <a:ea typeface="+mj-ea"/>
          </a:endParaRPr>
        </a:p>
      </xdr:txBody>
    </xdr:sp>
    <xdr:clientData/>
  </xdr:twoCellAnchor>
  <xdr:twoCellAnchor editAs="absolute">
    <xdr:from>
      <xdr:col>4</xdr:col>
      <xdr:colOff>114301</xdr:colOff>
      <xdr:row>15</xdr:row>
      <xdr:rowOff>57150</xdr:rowOff>
    </xdr:from>
    <xdr:to>
      <xdr:col>8</xdr:col>
      <xdr:colOff>533400</xdr:colOff>
      <xdr:row>15</xdr:row>
      <xdr:rowOff>333375</xdr:rowOff>
    </xdr:to>
    <xdr:sp macro="[0]!지우기2" textlink="">
      <xdr:nvSpPr>
        <xdr:cNvPr id="667" name="직사각형 666"/>
        <xdr:cNvSpPr/>
      </xdr:nvSpPr>
      <xdr:spPr>
        <a:xfrm>
          <a:off x="6429376" y="6457950"/>
          <a:ext cx="1257299" cy="276225"/>
        </a:xfrm>
        <a:prstGeom prst="rect">
          <a:avLst/>
        </a:prstGeom>
        <a:solidFill>
          <a:srgbClr val="002060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 b="1">
              <a:solidFill>
                <a:schemeClr val="bg1"/>
              </a:solidFill>
            </a:rPr>
            <a:t>초기화</a:t>
          </a:r>
        </a:p>
      </xdr:txBody>
    </xdr:sp>
    <xdr:clientData/>
  </xdr:twoCellAnchor>
  <xdr:twoCellAnchor>
    <xdr:from>
      <xdr:col>0</xdr:col>
      <xdr:colOff>1953066</xdr:colOff>
      <xdr:row>23</xdr:row>
      <xdr:rowOff>161926</xdr:rowOff>
    </xdr:from>
    <xdr:to>
      <xdr:col>1</xdr:col>
      <xdr:colOff>152841</xdr:colOff>
      <xdr:row>24</xdr:row>
      <xdr:rowOff>85726</xdr:rowOff>
    </xdr:to>
    <xdr:sp macro="" textlink="">
      <xdr:nvSpPr>
        <xdr:cNvPr id="592" name="TextBox 591"/>
        <xdr:cNvSpPr txBox="1"/>
      </xdr:nvSpPr>
      <xdr:spPr>
        <a:xfrm>
          <a:off x="1953066" y="9610726"/>
          <a:ext cx="371475" cy="3048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ko-KR" sz="1300" b="1">
              <a:latin typeface="+mj-ea"/>
              <a:ea typeface="+mj-ea"/>
            </a:rPr>
            <a:t>X</a:t>
          </a:r>
          <a:endParaRPr lang="ko-KR" altLang="en-US" sz="1300" b="1">
            <a:latin typeface="+mj-ea"/>
            <a:ea typeface="+mj-ea"/>
          </a:endParaRPr>
        </a:p>
      </xdr:txBody>
    </xdr:sp>
    <xdr:clientData/>
  </xdr:twoCellAnchor>
  <xdr:twoCellAnchor>
    <xdr:from>
      <xdr:col>1</xdr:col>
      <xdr:colOff>3086541</xdr:colOff>
      <xdr:row>23</xdr:row>
      <xdr:rowOff>161926</xdr:rowOff>
    </xdr:from>
    <xdr:to>
      <xdr:col>1</xdr:col>
      <xdr:colOff>3458016</xdr:colOff>
      <xdr:row>24</xdr:row>
      <xdr:rowOff>85726</xdr:rowOff>
    </xdr:to>
    <xdr:sp macro="" textlink="">
      <xdr:nvSpPr>
        <xdr:cNvPr id="645" name="TextBox 644"/>
        <xdr:cNvSpPr txBox="1"/>
      </xdr:nvSpPr>
      <xdr:spPr>
        <a:xfrm>
          <a:off x="5258241" y="9610726"/>
          <a:ext cx="371475" cy="3048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ko-KR" sz="1300" b="1">
              <a:latin typeface="+mj-ea"/>
              <a:ea typeface="+mj-ea"/>
            </a:rPr>
            <a:t>X</a:t>
          </a:r>
          <a:endParaRPr lang="ko-KR" altLang="en-US" sz="1300" b="1">
            <a:latin typeface="+mj-ea"/>
            <a:ea typeface="+mj-ea"/>
          </a:endParaRPr>
        </a:p>
      </xdr:txBody>
    </xdr:sp>
    <xdr:clientData/>
  </xdr:twoCellAnchor>
  <xdr:twoCellAnchor>
    <xdr:from>
      <xdr:col>4</xdr:col>
      <xdr:colOff>9525</xdr:colOff>
      <xdr:row>23</xdr:row>
      <xdr:rowOff>142875</xdr:rowOff>
    </xdr:from>
    <xdr:to>
      <xdr:col>4</xdr:col>
      <xdr:colOff>352425</xdr:colOff>
      <xdr:row>24</xdr:row>
      <xdr:rowOff>66676</xdr:rowOff>
    </xdr:to>
    <xdr:sp macro="" textlink="">
      <xdr:nvSpPr>
        <xdr:cNvPr id="589" name="TextBox 588"/>
        <xdr:cNvSpPr txBox="1"/>
      </xdr:nvSpPr>
      <xdr:spPr>
        <a:xfrm>
          <a:off x="6324600" y="9591675"/>
          <a:ext cx="342900" cy="30480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ko-KR" sz="1300" b="1">
              <a:latin typeface="+mj-ea"/>
              <a:ea typeface="+mj-ea"/>
            </a:rPr>
            <a:t>=</a:t>
          </a:r>
          <a:endParaRPr lang="ko-KR" altLang="en-US" sz="1300" b="1">
            <a:latin typeface="+mj-ea"/>
            <a:ea typeface="+mj-ea"/>
          </a:endParaRPr>
        </a:p>
      </xdr:txBody>
    </xdr:sp>
    <xdr:clientData/>
  </xdr:twoCellAnchor>
  <xdr:twoCellAnchor>
    <xdr:from>
      <xdr:col>1</xdr:col>
      <xdr:colOff>905316</xdr:colOff>
      <xdr:row>23</xdr:row>
      <xdr:rowOff>161926</xdr:rowOff>
    </xdr:from>
    <xdr:to>
      <xdr:col>1</xdr:col>
      <xdr:colOff>1276791</xdr:colOff>
      <xdr:row>24</xdr:row>
      <xdr:rowOff>85726</xdr:rowOff>
    </xdr:to>
    <xdr:sp macro="" textlink="">
      <xdr:nvSpPr>
        <xdr:cNvPr id="639" name="TextBox 638"/>
        <xdr:cNvSpPr txBox="1"/>
      </xdr:nvSpPr>
      <xdr:spPr>
        <a:xfrm>
          <a:off x="3077016" y="9610726"/>
          <a:ext cx="371475" cy="3048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ko-KR" sz="1300" b="1">
              <a:latin typeface="+mj-ea"/>
              <a:ea typeface="+mj-ea"/>
            </a:rPr>
            <a:t>X</a:t>
          </a:r>
          <a:endParaRPr lang="ko-KR" altLang="en-US" sz="1300" b="1">
            <a:latin typeface="+mj-ea"/>
            <a:ea typeface="+mj-ea"/>
          </a:endParaRPr>
        </a:p>
      </xdr:txBody>
    </xdr:sp>
    <xdr:clientData/>
  </xdr:twoCellAnchor>
  <xdr:twoCellAnchor>
    <xdr:from>
      <xdr:col>1</xdr:col>
      <xdr:colOff>2010216</xdr:colOff>
      <xdr:row>23</xdr:row>
      <xdr:rowOff>152400</xdr:rowOff>
    </xdr:from>
    <xdr:to>
      <xdr:col>1</xdr:col>
      <xdr:colOff>2381691</xdr:colOff>
      <xdr:row>24</xdr:row>
      <xdr:rowOff>85726</xdr:rowOff>
    </xdr:to>
    <xdr:sp macro="" textlink="">
      <xdr:nvSpPr>
        <xdr:cNvPr id="642" name="TextBox 641"/>
        <xdr:cNvSpPr txBox="1"/>
      </xdr:nvSpPr>
      <xdr:spPr>
        <a:xfrm>
          <a:off x="4181916" y="9601200"/>
          <a:ext cx="371475" cy="31432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ko-KR" sz="1300" b="1">
              <a:latin typeface="+mj-ea"/>
              <a:ea typeface="+mj-ea"/>
            </a:rPr>
            <a:t>X</a:t>
          </a:r>
          <a:endParaRPr lang="ko-KR" altLang="en-US" sz="1300" b="1">
            <a:latin typeface="+mj-ea"/>
            <a:ea typeface="+mj-ea"/>
          </a:endParaRPr>
        </a:p>
      </xdr:txBody>
    </xdr:sp>
    <xdr:clientData/>
  </xdr:twoCellAnchor>
  <xdr:twoCellAnchor>
    <xdr:from>
      <xdr:col>0</xdr:col>
      <xdr:colOff>876741</xdr:colOff>
      <xdr:row>23</xdr:row>
      <xdr:rowOff>161926</xdr:rowOff>
    </xdr:from>
    <xdr:to>
      <xdr:col>0</xdr:col>
      <xdr:colOff>1248216</xdr:colOff>
      <xdr:row>24</xdr:row>
      <xdr:rowOff>85726</xdr:rowOff>
    </xdr:to>
    <xdr:sp macro="" textlink="">
      <xdr:nvSpPr>
        <xdr:cNvPr id="652" name="TextBox 651"/>
        <xdr:cNvSpPr txBox="1"/>
      </xdr:nvSpPr>
      <xdr:spPr>
        <a:xfrm>
          <a:off x="876741" y="9610726"/>
          <a:ext cx="371475" cy="3048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ko-KR" sz="1300" b="1">
              <a:latin typeface="+mj-ea"/>
              <a:ea typeface="+mj-ea"/>
            </a:rPr>
            <a:t>X</a:t>
          </a:r>
          <a:endParaRPr lang="ko-KR" altLang="en-US" sz="1300" b="1">
            <a:latin typeface="+mj-ea"/>
            <a:ea typeface="+mj-ea"/>
          </a:endParaRPr>
        </a:p>
      </xdr:txBody>
    </xdr:sp>
    <xdr:clientData/>
  </xdr:twoCellAnchor>
  <xdr:twoCellAnchor editAs="absolute">
    <xdr:from>
      <xdr:col>1</xdr:col>
      <xdr:colOff>1240935</xdr:colOff>
      <xdr:row>22</xdr:row>
      <xdr:rowOff>91108</xdr:rowOff>
    </xdr:from>
    <xdr:to>
      <xdr:col>1</xdr:col>
      <xdr:colOff>1950073</xdr:colOff>
      <xdr:row>24</xdr:row>
      <xdr:rowOff>91108</xdr:rowOff>
    </xdr:to>
    <xdr:sp macro="" textlink="">
      <xdr:nvSpPr>
        <xdr:cNvPr id="640" name="직사각형 639"/>
        <xdr:cNvSpPr/>
      </xdr:nvSpPr>
      <xdr:spPr>
        <a:xfrm>
          <a:off x="3410978" y="9160565"/>
          <a:ext cx="709138" cy="76200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900" b="1">
              <a:solidFill>
                <a:schemeClr val="tx1"/>
              </a:solidFill>
            </a:rPr>
            <a:t>ⓓ</a:t>
          </a:r>
          <a:endParaRPr lang="en-US" altLang="ko-KR" sz="900" b="1">
            <a:solidFill>
              <a:schemeClr val="tx1"/>
            </a:solidFill>
          </a:endParaRPr>
        </a:p>
        <a:p>
          <a:pPr algn="ctr"/>
          <a:r>
            <a:rPr lang="ko-KR" altLang="en-US" sz="900" b="1">
              <a:solidFill>
                <a:schemeClr val="tx1"/>
              </a:solidFill>
            </a:rPr>
            <a:t>가중부과</a:t>
          </a:r>
          <a:endParaRPr lang="en-US" altLang="ko-KR" sz="900" b="1">
            <a:solidFill>
              <a:schemeClr val="tx1"/>
            </a:solidFill>
          </a:endParaRPr>
        </a:p>
        <a:p>
          <a:pPr algn="ctr"/>
          <a:r>
            <a:rPr lang="ko-KR" altLang="en-US" sz="900" b="1">
              <a:solidFill>
                <a:schemeClr val="tx1"/>
              </a:solidFill>
            </a:rPr>
            <a:t>지수</a:t>
          </a:r>
        </a:p>
      </xdr:txBody>
    </xdr:sp>
    <xdr:clientData/>
  </xdr:twoCellAnchor>
  <xdr:twoCellAnchor editAs="absolute">
    <xdr:from>
      <xdr:col>1</xdr:col>
      <xdr:colOff>1231410</xdr:colOff>
      <xdr:row>24</xdr:row>
      <xdr:rowOff>119800</xdr:rowOff>
    </xdr:from>
    <xdr:to>
      <xdr:col>1</xdr:col>
      <xdr:colOff>1940548</xdr:colOff>
      <xdr:row>25</xdr:row>
      <xdr:rowOff>105190</xdr:rowOff>
    </xdr:to>
    <xdr:sp macro="" textlink="C19">
      <xdr:nvSpPr>
        <xdr:cNvPr id="641" name="직사각형 640"/>
        <xdr:cNvSpPr/>
      </xdr:nvSpPr>
      <xdr:spPr>
        <a:xfrm>
          <a:off x="3401453" y="9951257"/>
          <a:ext cx="709138" cy="36639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66BE45E4-D506-4DF8-8742-569EF7CEF423}" type="TxLink">
            <a:rPr lang="en-US" altLang="en-US" sz="900" b="1" i="0" u="none" strike="noStrike">
              <a:solidFill>
                <a:srgbClr val="000000"/>
              </a:solidFill>
              <a:latin typeface="맑은 고딕"/>
              <a:ea typeface="맑은 고딕"/>
            </a:rPr>
            <a:pPr algn="ctr"/>
            <a:t>1</a:t>
          </a:fld>
          <a:endParaRPr lang="ko-KR" altLang="en-US" sz="900" b="1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1</xdr:col>
      <xdr:colOff>2374410</xdr:colOff>
      <xdr:row>22</xdr:row>
      <xdr:rowOff>91108</xdr:rowOff>
    </xdr:from>
    <xdr:to>
      <xdr:col>1</xdr:col>
      <xdr:colOff>3076576</xdr:colOff>
      <xdr:row>24</xdr:row>
      <xdr:rowOff>91108</xdr:rowOff>
    </xdr:to>
    <xdr:sp macro="" textlink="">
      <xdr:nvSpPr>
        <xdr:cNvPr id="643" name="직사각형 642"/>
        <xdr:cNvSpPr/>
      </xdr:nvSpPr>
      <xdr:spPr>
        <a:xfrm>
          <a:off x="4544453" y="9160565"/>
          <a:ext cx="702166" cy="76200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900" b="1">
              <a:solidFill>
                <a:schemeClr val="tx1"/>
              </a:solidFill>
            </a:rPr>
            <a:t>ⓔ</a:t>
          </a:r>
          <a:endParaRPr lang="en-US" altLang="ko-KR" sz="900" b="1">
            <a:solidFill>
              <a:schemeClr val="tx1"/>
            </a:solidFill>
          </a:endParaRPr>
        </a:p>
        <a:p>
          <a:pPr algn="ctr"/>
          <a:r>
            <a:rPr lang="ko-KR" altLang="en-US" sz="900" b="1">
              <a:solidFill>
                <a:schemeClr val="tx1"/>
              </a:solidFill>
            </a:rPr>
            <a:t>감경부과</a:t>
          </a:r>
          <a:endParaRPr lang="en-US" altLang="ko-KR" sz="900" b="1">
            <a:solidFill>
              <a:schemeClr val="tx1"/>
            </a:solidFill>
          </a:endParaRPr>
        </a:p>
        <a:p>
          <a:pPr algn="ctr"/>
          <a:r>
            <a:rPr lang="ko-KR" altLang="en-US" sz="900" b="1">
              <a:solidFill>
                <a:schemeClr val="tx1"/>
              </a:solidFill>
            </a:rPr>
            <a:t>지수</a:t>
          </a:r>
        </a:p>
      </xdr:txBody>
    </xdr:sp>
    <xdr:clientData/>
  </xdr:twoCellAnchor>
  <xdr:twoCellAnchor editAs="absolute">
    <xdr:from>
      <xdr:col>1</xdr:col>
      <xdr:colOff>2364885</xdr:colOff>
      <xdr:row>24</xdr:row>
      <xdr:rowOff>119800</xdr:rowOff>
    </xdr:from>
    <xdr:to>
      <xdr:col>1</xdr:col>
      <xdr:colOff>3067051</xdr:colOff>
      <xdr:row>25</xdr:row>
      <xdr:rowOff>105190</xdr:rowOff>
    </xdr:to>
    <xdr:sp macro="" textlink="C20">
      <xdr:nvSpPr>
        <xdr:cNvPr id="644" name="직사각형 643"/>
        <xdr:cNvSpPr/>
      </xdr:nvSpPr>
      <xdr:spPr>
        <a:xfrm>
          <a:off x="4534928" y="9951257"/>
          <a:ext cx="702166" cy="36639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03B45355-C3BE-4A36-A837-817328536A32}" type="TxLink">
            <a:rPr lang="en-US" altLang="en-US" sz="900" b="1" i="0" u="none" strike="noStrike">
              <a:solidFill>
                <a:srgbClr val="000000"/>
              </a:solidFill>
              <a:latin typeface="맑은 고딕"/>
              <a:ea typeface="맑은 고딕"/>
            </a:rPr>
            <a:pPr algn="ctr"/>
            <a:t>1</a:t>
          </a:fld>
          <a:endParaRPr lang="ko-KR" altLang="en-US" sz="900" b="1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1</xdr:col>
      <xdr:colOff>3422159</xdr:colOff>
      <xdr:row>22</xdr:row>
      <xdr:rowOff>91108</xdr:rowOff>
    </xdr:from>
    <xdr:to>
      <xdr:col>1</xdr:col>
      <xdr:colOff>4133850</xdr:colOff>
      <xdr:row>24</xdr:row>
      <xdr:rowOff>91108</xdr:rowOff>
    </xdr:to>
    <xdr:sp macro="" textlink="">
      <xdr:nvSpPr>
        <xdr:cNvPr id="646" name="직사각형 645"/>
        <xdr:cNvSpPr/>
      </xdr:nvSpPr>
      <xdr:spPr>
        <a:xfrm>
          <a:off x="5592202" y="9160565"/>
          <a:ext cx="711691" cy="76200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900" b="1">
              <a:solidFill>
                <a:schemeClr val="tx1"/>
              </a:solidFill>
            </a:rPr>
            <a:t>ⓕ</a:t>
          </a:r>
          <a:endParaRPr lang="en-US" altLang="ko-KR" sz="900" b="1">
            <a:solidFill>
              <a:schemeClr val="tx1"/>
            </a:solidFill>
          </a:endParaRPr>
        </a:p>
        <a:p>
          <a:pPr algn="ctr"/>
          <a:r>
            <a:rPr lang="ko-KR" altLang="en-US" sz="900" b="1">
              <a:solidFill>
                <a:schemeClr val="tx1"/>
              </a:solidFill>
            </a:rPr>
            <a:t>주거용</a:t>
          </a:r>
          <a:endParaRPr lang="en-US" altLang="ko-KR" sz="900" b="1">
            <a:solidFill>
              <a:schemeClr val="tx1"/>
            </a:solidFill>
          </a:endParaRPr>
        </a:p>
        <a:p>
          <a:pPr algn="ctr"/>
          <a:r>
            <a:rPr lang="ko-KR" altLang="en-US" sz="900" b="1">
              <a:solidFill>
                <a:schemeClr val="tx1"/>
              </a:solidFill>
            </a:rPr>
            <a:t>특례</a:t>
          </a:r>
        </a:p>
      </xdr:txBody>
    </xdr:sp>
    <xdr:clientData/>
  </xdr:twoCellAnchor>
  <xdr:twoCellAnchor editAs="absolute">
    <xdr:from>
      <xdr:col>1</xdr:col>
      <xdr:colOff>3412634</xdr:colOff>
      <xdr:row>24</xdr:row>
      <xdr:rowOff>119800</xdr:rowOff>
    </xdr:from>
    <xdr:to>
      <xdr:col>1</xdr:col>
      <xdr:colOff>4124325</xdr:colOff>
      <xdr:row>25</xdr:row>
      <xdr:rowOff>105190</xdr:rowOff>
    </xdr:to>
    <xdr:sp macro="" textlink="C21">
      <xdr:nvSpPr>
        <xdr:cNvPr id="647" name="직사각형 646"/>
        <xdr:cNvSpPr/>
      </xdr:nvSpPr>
      <xdr:spPr>
        <a:xfrm>
          <a:off x="5582677" y="9951257"/>
          <a:ext cx="711691" cy="36639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E493F10C-B226-4CC4-A25E-83C07422B608}" type="TxLink">
            <a:rPr lang="en-US" altLang="en-US" sz="900" b="1" i="0" u="none" strike="noStrike">
              <a:solidFill>
                <a:srgbClr val="000000"/>
              </a:solidFill>
              <a:latin typeface="맑은 고딕"/>
              <a:ea typeface="맑은 고딕"/>
            </a:rPr>
            <a:pPr algn="ctr"/>
            <a:t>1</a:t>
          </a:fld>
          <a:endParaRPr lang="ko-KR" altLang="en-US" sz="900" b="1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4</xdr:col>
      <xdr:colOff>317009</xdr:colOff>
      <xdr:row>22</xdr:row>
      <xdr:rowOff>91108</xdr:rowOff>
    </xdr:from>
    <xdr:to>
      <xdr:col>8</xdr:col>
      <xdr:colOff>409575</xdr:colOff>
      <xdr:row>24</xdr:row>
      <xdr:rowOff>91108</xdr:rowOff>
    </xdr:to>
    <xdr:sp macro="" textlink="">
      <xdr:nvSpPr>
        <xdr:cNvPr id="648" name="직사각형 647"/>
        <xdr:cNvSpPr/>
      </xdr:nvSpPr>
      <xdr:spPr>
        <a:xfrm>
          <a:off x="6628357" y="9160565"/>
          <a:ext cx="929109" cy="76200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900" b="1">
              <a:solidFill>
                <a:schemeClr val="tx1"/>
              </a:solidFill>
            </a:rPr>
            <a:t>이행강제금</a:t>
          </a:r>
        </a:p>
      </xdr:txBody>
    </xdr:sp>
    <xdr:clientData/>
  </xdr:twoCellAnchor>
  <xdr:twoCellAnchor editAs="absolute">
    <xdr:from>
      <xdr:col>4</xdr:col>
      <xdr:colOff>307484</xdr:colOff>
      <xdr:row>24</xdr:row>
      <xdr:rowOff>119800</xdr:rowOff>
    </xdr:from>
    <xdr:to>
      <xdr:col>8</xdr:col>
      <xdr:colOff>400050</xdr:colOff>
      <xdr:row>25</xdr:row>
      <xdr:rowOff>105190</xdr:rowOff>
    </xdr:to>
    <xdr:sp macro="" textlink="C22">
      <xdr:nvSpPr>
        <xdr:cNvPr id="649" name="직사각형 648"/>
        <xdr:cNvSpPr/>
      </xdr:nvSpPr>
      <xdr:spPr>
        <a:xfrm>
          <a:off x="6618832" y="9951257"/>
          <a:ext cx="929109" cy="36639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ECED6B23-FF9C-4604-8A1B-CF35A143DDF5}" type="TxLink">
            <a:rPr lang="en-US" altLang="en-US" sz="900" b="1" i="0" u="none" strike="noStrike">
              <a:solidFill>
                <a:srgbClr val="000000"/>
              </a:solidFill>
              <a:latin typeface="맑은 고딕"/>
              <a:ea typeface="맑은 고딕"/>
            </a:rPr>
            <a:pPr algn="ctr"/>
            <a:t> </a:t>
          </a:fld>
          <a:endParaRPr lang="ko-KR" altLang="en-US" sz="900" b="1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1</xdr:col>
      <xdr:colOff>116984</xdr:colOff>
      <xdr:row>22</xdr:row>
      <xdr:rowOff>91108</xdr:rowOff>
    </xdr:from>
    <xdr:to>
      <xdr:col>1</xdr:col>
      <xdr:colOff>923925</xdr:colOff>
      <xdr:row>24</xdr:row>
      <xdr:rowOff>91108</xdr:rowOff>
    </xdr:to>
    <xdr:sp macro="" textlink="">
      <xdr:nvSpPr>
        <xdr:cNvPr id="593" name="직사각형 592"/>
        <xdr:cNvSpPr/>
      </xdr:nvSpPr>
      <xdr:spPr>
        <a:xfrm>
          <a:off x="2287027" y="9160565"/>
          <a:ext cx="806941" cy="76200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900" b="1">
              <a:solidFill>
                <a:schemeClr val="tx1"/>
              </a:solidFill>
            </a:rPr>
            <a:t>ⓒ</a:t>
          </a:r>
          <a:endParaRPr lang="en-US" altLang="ko-KR" sz="900" b="1">
            <a:solidFill>
              <a:schemeClr val="tx1"/>
            </a:solidFill>
          </a:endParaRPr>
        </a:p>
        <a:p>
          <a:pPr algn="ctr"/>
          <a:r>
            <a:rPr lang="ko-KR" altLang="en-US" sz="900" b="1">
              <a:solidFill>
                <a:schemeClr val="tx1"/>
              </a:solidFill>
            </a:rPr>
            <a:t>위반요율</a:t>
          </a:r>
        </a:p>
      </xdr:txBody>
    </xdr:sp>
    <xdr:clientData/>
  </xdr:twoCellAnchor>
  <xdr:twoCellAnchor editAs="absolute">
    <xdr:from>
      <xdr:col>1</xdr:col>
      <xdr:colOff>107459</xdr:colOff>
      <xdr:row>24</xdr:row>
      <xdr:rowOff>119800</xdr:rowOff>
    </xdr:from>
    <xdr:to>
      <xdr:col>1</xdr:col>
      <xdr:colOff>914400</xdr:colOff>
      <xdr:row>25</xdr:row>
      <xdr:rowOff>105190</xdr:rowOff>
    </xdr:to>
    <xdr:sp macro="" textlink="C18">
      <xdr:nvSpPr>
        <xdr:cNvPr id="601" name="직사각형 600"/>
        <xdr:cNvSpPr/>
      </xdr:nvSpPr>
      <xdr:spPr>
        <a:xfrm>
          <a:off x="2277502" y="9951257"/>
          <a:ext cx="806941" cy="36639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004B4FC4-42BC-48B7-911E-B4B1267C723A}" type="TxLink">
            <a:rPr lang="en-US" altLang="en-US" sz="900" b="1" i="0" u="none" strike="noStrike">
              <a:solidFill>
                <a:srgbClr val="000000"/>
              </a:solidFill>
              <a:latin typeface="맑은 고딕"/>
              <a:ea typeface="맑은 고딕"/>
            </a:rPr>
            <a:pPr algn="ctr"/>
            <a:t>1</a:t>
          </a:fld>
          <a:endParaRPr lang="ko-KR" altLang="en-US" sz="900" b="1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0</xdr:col>
      <xdr:colOff>47625</xdr:colOff>
      <xdr:row>22</xdr:row>
      <xdr:rowOff>91108</xdr:rowOff>
    </xdr:from>
    <xdr:to>
      <xdr:col>0</xdr:col>
      <xdr:colOff>873617</xdr:colOff>
      <xdr:row>24</xdr:row>
      <xdr:rowOff>91108</xdr:rowOff>
    </xdr:to>
    <xdr:sp macro="" textlink="">
      <xdr:nvSpPr>
        <xdr:cNvPr id="590" name="직사각형 589"/>
        <xdr:cNvSpPr/>
      </xdr:nvSpPr>
      <xdr:spPr>
        <a:xfrm>
          <a:off x="47625" y="9160565"/>
          <a:ext cx="825992" cy="76200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900" b="1">
              <a:solidFill>
                <a:schemeClr val="tx1"/>
              </a:solidFill>
            </a:rPr>
            <a:t>시가표준액</a:t>
          </a:r>
        </a:p>
      </xdr:txBody>
    </xdr:sp>
    <xdr:clientData/>
  </xdr:twoCellAnchor>
  <xdr:twoCellAnchor editAs="absolute">
    <xdr:from>
      <xdr:col>0</xdr:col>
      <xdr:colOff>38100</xdr:colOff>
      <xdr:row>24</xdr:row>
      <xdr:rowOff>119800</xdr:rowOff>
    </xdr:from>
    <xdr:to>
      <xdr:col>0</xdr:col>
      <xdr:colOff>864092</xdr:colOff>
      <xdr:row>25</xdr:row>
      <xdr:rowOff>105190</xdr:rowOff>
    </xdr:to>
    <xdr:sp macro="" textlink="C14">
      <xdr:nvSpPr>
        <xdr:cNvPr id="591" name="직사각형 590"/>
        <xdr:cNvSpPr/>
      </xdr:nvSpPr>
      <xdr:spPr>
        <a:xfrm>
          <a:off x="38100" y="9951257"/>
          <a:ext cx="825992" cy="36639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E276058-7A8E-4EBF-B877-A4AE193B0FAC}" type="TxLink">
            <a:rPr lang="en-US" altLang="en-US" sz="900" b="1" i="0" u="none" strike="noStrike">
              <a:solidFill>
                <a:srgbClr val="000000"/>
              </a:solidFill>
              <a:latin typeface="맑은 고딕"/>
              <a:ea typeface="맑은 고딕"/>
            </a:rPr>
            <a:pPr algn="ctr"/>
            <a:t> </a:t>
          </a:fld>
          <a:endParaRPr lang="ko-KR" altLang="en-US" sz="900" b="1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0</xdr:col>
      <xdr:colOff>1212359</xdr:colOff>
      <xdr:row>22</xdr:row>
      <xdr:rowOff>91108</xdr:rowOff>
    </xdr:from>
    <xdr:to>
      <xdr:col>0</xdr:col>
      <xdr:colOff>2019300</xdr:colOff>
      <xdr:row>24</xdr:row>
      <xdr:rowOff>91108</xdr:rowOff>
    </xdr:to>
    <xdr:sp macro="" textlink="">
      <xdr:nvSpPr>
        <xdr:cNvPr id="650" name="직사각형 649"/>
        <xdr:cNvSpPr/>
      </xdr:nvSpPr>
      <xdr:spPr>
        <a:xfrm>
          <a:off x="1212359" y="9160565"/>
          <a:ext cx="806941" cy="76200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900" b="1">
              <a:solidFill>
                <a:schemeClr val="tx1"/>
              </a:solidFill>
            </a:rPr>
            <a:t>ⓑ</a:t>
          </a:r>
          <a:endParaRPr lang="en-US" altLang="ko-KR" sz="900" b="1">
            <a:solidFill>
              <a:schemeClr val="tx1"/>
            </a:solidFill>
          </a:endParaRPr>
        </a:p>
        <a:p>
          <a:pPr algn="ctr"/>
          <a:r>
            <a:rPr lang="ko-KR" altLang="en-US" sz="900" b="1">
              <a:solidFill>
                <a:schemeClr val="tx1"/>
              </a:solidFill>
            </a:rPr>
            <a:t>위반사유</a:t>
          </a:r>
        </a:p>
      </xdr:txBody>
    </xdr:sp>
    <xdr:clientData/>
  </xdr:twoCellAnchor>
  <xdr:twoCellAnchor editAs="absolute">
    <xdr:from>
      <xdr:col>0</xdr:col>
      <xdr:colOff>1202834</xdr:colOff>
      <xdr:row>24</xdr:row>
      <xdr:rowOff>119800</xdr:rowOff>
    </xdr:from>
    <xdr:to>
      <xdr:col>0</xdr:col>
      <xdr:colOff>2009775</xdr:colOff>
      <xdr:row>25</xdr:row>
      <xdr:rowOff>105190</xdr:rowOff>
    </xdr:to>
    <xdr:sp macro="" textlink="C17">
      <xdr:nvSpPr>
        <xdr:cNvPr id="651" name="직사각형 650"/>
        <xdr:cNvSpPr/>
      </xdr:nvSpPr>
      <xdr:spPr>
        <a:xfrm>
          <a:off x="1202834" y="9951257"/>
          <a:ext cx="806941" cy="36639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ED68743C-B087-4ED6-A7C9-752C1795FDF5}" type="TxLink">
            <a:rPr lang="en-US" altLang="en-US" sz="900" b="1" i="0" u="none" strike="noStrike">
              <a:solidFill>
                <a:srgbClr val="000000"/>
              </a:solidFill>
              <a:latin typeface="맑은 고딕"/>
              <a:ea typeface="맑은 고딕"/>
            </a:rPr>
            <a:pPr algn="ctr"/>
            <a:t>0.5</a:t>
          </a:fld>
          <a:endParaRPr lang="ko-KR" altLang="en-US" sz="9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3029391</xdr:colOff>
      <xdr:row>14</xdr:row>
      <xdr:rowOff>457201</xdr:rowOff>
    </xdr:from>
    <xdr:to>
      <xdr:col>1</xdr:col>
      <xdr:colOff>3400866</xdr:colOff>
      <xdr:row>14</xdr:row>
      <xdr:rowOff>762001</xdr:rowOff>
    </xdr:to>
    <xdr:sp macro="" textlink="">
      <xdr:nvSpPr>
        <xdr:cNvPr id="586" name="TextBox 585"/>
        <xdr:cNvSpPr txBox="1"/>
      </xdr:nvSpPr>
      <xdr:spPr>
        <a:xfrm>
          <a:off x="5201091" y="5638801"/>
          <a:ext cx="371475" cy="3048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ko-KR" sz="1300" b="1">
              <a:latin typeface="+mj-ea"/>
              <a:ea typeface="+mj-ea"/>
            </a:rPr>
            <a:t>X</a:t>
          </a:r>
          <a:endParaRPr lang="ko-KR" altLang="en-US" sz="1300" b="1">
            <a:latin typeface="+mj-ea"/>
            <a:ea typeface="+mj-ea"/>
          </a:endParaRPr>
        </a:p>
      </xdr:txBody>
    </xdr:sp>
    <xdr:clientData/>
  </xdr:twoCellAnchor>
  <xdr:twoCellAnchor>
    <xdr:from>
      <xdr:col>0</xdr:col>
      <xdr:colOff>781491</xdr:colOff>
      <xdr:row>14</xdr:row>
      <xdr:rowOff>457201</xdr:rowOff>
    </xdr:from>
    <xdr:to>
      <xdr:col>0</xdr:col>
      <xdr:colOff>1152966</xdr:colOff>
      <xdr:row>14</xdr:row>
      <xdr:rowOff>762001</xdr:rowOff>
    </xdr:to>
    <xdr:sp macro="" textlink="">
      <xdr:nvSpPr>
        <xdr:cNvPr id="9" name="TextBox 8"/>
        <xdr:cNvSpPr txBox="1"/>
      </xdr:nvSpPr>
      <xdr:spPr>
        <a:xfrm>
          <a:off x="781491" y="5638801"/>
          <a:ext cx="371475" cy="3048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ko-KR" sz="1300" b="1">
              <a:latin typeface="+mj-ea"/>
              <a:ea typeface="+mj-ea"/>
            </a:rPr>
            <a:t>X</a:t>
          </a:r>
          <a:endParaRPr lang="ko-KR" altLang="en-US" sz="1300" b="1">
            <a:latin typeface="+mj-ea"/>
            <a:ea typeface="+mj-ea"/>
          </a:endParaRPr>
        </a:p>
      </xdr:txBody>
    </xdr:sp>
    <xdr:clientData/>
  </xdr:twoCellAnchor>
  <xdr:twoCellAnchor>
    <xdr:from>
      <xdr:col>0</xdr:col>
      <xdr:colOff>1886391</xdr:colOff>
      <xdr:row>14</xdr:row>
      <xdr:rowOff>457201</xdr:rowOff>
    </xdr:from>
    <xdr:to>
      <xdr:col>1</xdr:col>
      <xdr:colOff>86166</xdr:colOff>
      <xdr:row>14</xdr:row>
      <xdr:rowOff>762001</xdr:rowOff>
    </xdr:to>
    <xdr:sp macro="" textlink="">
      <xdr:nvSpPr>
        <xdr:cNvPr id="559" name="TextBox 558"/>
        <xdr:cNvSpPr txBox="1"/>
      </xdr:nvSpPr>
      <xdr:spPr>
        <a:xfrm>
          <a:off x="1886391" y="5638801"/>
          <a:ext cx="371475" cy="3048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ko-KR" sz="1300" b="1">
              <a:latin typeface="+mj-ea"/>
              <a:ea typeface="+mj-ea"/>
            </a:rPr>
            <a:t>X</a:t>
          </a:r>
          <a:endParaRPr lang="ko-KR" altLang="en-US" sz="1300" b="1">
            <a:latin typeface="+mj-ea"/>
            <a:ea typeface="+mj-ea"/>
          </a:endParaRPr>
        </a:p>
      </xdr:txBody>
    </xdr:sp>
    <xdr:clientData/>
  </xdr:twoCellAnchor>
  <xdr:twoCellAnchor>
    <xdr:from>
      <xdr:col>1</xdr:col>
      <xdr:colOff>771966</xdr:colOff>
      <xdr:row>14</xdr:row>
      <xdr:rowOff>457201</xdr:rowOff>
    </xdr:from>
    <xdr:to>
      <xdr:col>1</xdr:col>
      <xdr:colOff>1143441</xdr:colOff>
      <xdr:row>14</xdr:row>
      <xdr:rowOff>762001</xdr:rowOff>
    </xdr:to>
    <xdr:sp macro="" textlink="">
      <xdr:nvSpPr>
        <xdr:cNvPr id="560" name="TextBox 559"/>
        <xdr:cNvSpPr txBox="1"/>
      </xdr:nvSpPr>
      <xdr:spPr>
        <a:xfrm>
          <a:off x="2943666" y="5638801"/>
          <a:ext cx="371475" cy="3048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ko-KR" sz="1300" b="1">
              <a:latin typeface="+mj-ea"/>
              <a:ea typeface="+mj-ea"/>
            </a:rPr>
            <a:t>X</a:t>
          </a:r>
          <a:endParaRPr lang="ko-KR" altLang="en-US" sz="1300" b="1">
            <a:latin typeface="+mj-ea"/>
            <a:ea typeface="+mj-ea"/>
          </a:endParaRPr>
        </a:p>
      </xdr:txBody>
    </xdr:sp>
    <xdr:clientData/>
  </xdr:twoCellAnchor>
  <xdr:twoCellAnchor>
    <xdr:from>
      <xdr:col>1</xdr:col>
      <xdr:colOff>1876866</xdr:colOff>
      <xdr:row>14</xdr:row>
      <xdr:rowOff>457201</xdr:rowOff>
    </xdr:from>
    <xdr:to>
      <xdr:col>1</xdr:col>
      <xdr:colOff>2248341</xdr:colOff>
      <xdr:row>14</xdr:row>
      <xdr:rowOff>762001</xdr:rowOff>
    </xdr:to>
    <xdr:sp macro="" textlink="">
      <xdr:nvSpPr>
        <xdr:cNvPr id="584" name="TextBox 583"/>
        <xdr:cNvSpPr txBox="1"/>
      </xdr:nvSpPr>
      <xdr:spPr>
        <a:xfrm>
          <a:off x="4048566" y="5638801"/>
          <a:ext cx="371475" cy="3048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ko-KR" sz="1300" b="1">
              <a:latin typeface="+mj-ea"/>
              <a:ea typeface="+mj-ea"/>
            </a:rPr>
            <a:t>X</a:t>
          </a:r>
          <a:endParaRPr lang="ko-KR" altLang="en-US" sz="1300" b="1">
            <a:latin typeface="+mj-ea"/>
            <a:ea typeface="+mj-ea"/>
          </a:endParaRPr>
        </a:p>
      </xdr:txBody>
    </xdr:sp>
    <xdr:clientData/>
  </xdr:twoCellAnchor>
  <xdr:twoCellAnchor editAs="absolute">
    <xdr:from>
      <xdr:col>1</xdr:col>
      <xdr:colOff>4124325</xdr:colOff>
      <xdr:row>14</xdr:row>
      <xdr:rowOff>457201</xdr:rowOff>
    </xdr:from>
    <xdr:to>
      <xdr:col>4</xdr:col>
      <xdr:colOff>314325</xdr:colOff>
      <xdr:row>14</xdr:row>
      <xdr:rowOff>762001</xdr:rowOff>
    </xdr:to>
    <xdr:sp macro="" textlink="">
      <xdr:nvSpPr>
        <xdr:cNvPr id="585" name="TextBox 584"/>
        <xdr:cNvSpPr txBox="1"/>
      </xdr:nvSpPr>
      <xdr:spPr>
        <a:xfrm>
          <a:off x="6296025" y="5638801"/>
          <a:ext cx="333375" cy="3048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ko-KR" sz="1300" b="1">
              <a:latin typeface="+mj-ea"/>
              <a:ea typeface="+mj-ea"/>
            </a:rPr>
            <a:t>=</a:t>
          </a:r>
          <a:endParaRPr lang="ko-KR" altLang="en-US" sz="1300" b="1">
            <a:latin typeface="+mj-ea"/>
            <a:ea typeface="+mj-ea"/>
          </a:endParaRPr>
        </a:p>
      </xdr:txBody>
    </xdr:sp>
    <xdr:clientData/>
  </xdr:twoCellAnchor>
  <xdr:twoCellAnchor>
    <xdr:from>
      <xdr:col>8</xdr:col>
      <xdr:colOff>95250</xdr:colOff>
      <xdr:row>3</xdr:row>
      <xdr:rowOff>76200</xdr:rowOff>
    </xdr:from>
    <xdr:to>
      <xdr:col>8</xdr:col>
      <xdr:colOff>542925</xdr:colOff>
      <xdr:row>3</xdr:row>
      <xdr:rowOff>314325</xdr:rowOff>
    </xdr:to>
    <xdr:sp macro="[0]!구조지수" textlink="">
      <xdr:nvSpPr>
        <xdr:cNvPr id="3" name="직사각형 2"/>
        <xdr:cNvSpPr/>
      </xdr:nvSpPr>
      <xdr:spPr>
        <a:xfrm>
          <a:off x="6696075" y="1219200"/>
          <a:ext cx="447675" cy="238125"/>
        </a:xfrm>
        <a:prstGeom prst="rect">
          <a:avLst/>
        </a:prstGeom>
        <a:solidFill>
          <a:schemeClr val="bg1">
            <a:lumMod val="95000"/>
          </a:schemeClr>
        </a:solidFill>
        <a:ln>
          <a:solidFill>
            <a:schemeClr val="tx1"/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800" b="1">
              <a:solidFill>
                <a:schemeClr val="tx1"/>
              </a:solidFill>
            </a:rPr>
            <a:t>선택</a:t>
          </a:r>
        </a:p>
      </xdr:txBody>
    </xdr:sp>
    <xdr:clientData/>
  </xdr:twoCellAnchor>
  <xdr:twoCellAnchor>
    <xdr:from>
      <xdr:col>8</xdr:col>
      <xdr:colOff>95250</xdr:colOff>
      <xdr:row>4</xdr:row>
      <xdr:rowOff>76200</xdr:rowOff>
    </xdr:from>
    <xdr:to>
      <xdr:col>8</xdr:col>
      <xdr:colOff>542925</xdr:colOff>
      <xdr:row>4</xdr:row>
      <xdr:rowOff>314325</xdr:rowOff>
    </xdr:to>
    <xdr:sp macro="[0]!용도지수" textlink="">
      <xdr:nvSpPr>
        <xdr:cNvPr id="27" name="직사각형 26"/>
        <xdr:cNvSpPr/>
      </xdr:nvSpPr>
      <xdr:spPr>
        <a:xfrm>
          <a:off x="6696075" y="1600200"/>
          <a:ext cx="447675" cy="238125"/>
        </a:xfrm>
        <a:prstGeom prst="rect">
          <a:avLst/>
        </a:prstGeom>
        <a:solidFill>
          <a:schemeClr val="bg1">
            <a:lumMod val="95000"/>
          </a:schemeClr>
        </a:solidFill>
        <a:ln>
          <a:solidFill>
            <a:schemeClr val="tx1"/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800" b="1">
              <a:solidFill>
                <a:schemeClr val="tx1"/>
              </a:solidFill>
            </a:rPr>
            <a:t>선택</a:t>
          </a:r>
        </a:p>
      </xdr:txBody>
    </xdr:sp>
    <xdr:clientData/>
  </xdr:twoCellAnchor>
  <xdr:twoCellAnchor>
    <xdr:from>
      <xdr:col>8</xdr:col>
      <xdr:colOff>95250</xdr:colOff>
      <xdr:row>6</xdr:row>
      <xdr:rowOff>57150</xdr:rowOff>
    </xdr:from>
    <xdr:to>
      <xdr:col>8</xdr:col>
      <xdr:colOff>542925</xdr:colOff>
      <xdr:row>6</xdr:row>
      <xdr:rowOff>295275</xdr:rowOff>
    </xdr:to>
    <xdr:sp macro="[0]!공사연도켜기" textlink="">
      <xdr:nvSpPr>
        <xdr:cNvPr id="38" name="직사각형 37"/>
        <xdr:cNvSpPr/>
      </xdr:nvSpPr>
      <xdr:spPr>
        <a:xfrm>
          <a:off x="6696075" y="2343150"/>
          <a:ext cx="447675" cy="238125"/>
        </a:xfrm>
        <a:prstGeom prst="rect">
          <a:avLst/>
        </a:prstGeom>
        <a:solidFill>
          <a:schemeClr val="bg1">
            <a:lumMod val="95000"/>
          </a:schemeClr>
        </a:solidFill>
        <a:ln>
          <a:solidFill>
            <a:schemeClr val="tx1"/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800" b="1">
              <a:solidFill>
                <a:schemeClr val="tx1"/>
              </a:solidFill>
            </a:rPr>
            <a:t>선택</a:t>
          </a:r>
        </a:p>
      </xdr:txBody>
    </xdr:sp>
    <xdr:clientData/>
  </xdr:twoCellAnchor>
  <xdr:twoCellAnchor>
    <xdr:from>
      <xdr:col>8</xdr:col>
      <xdr:colOff>95250</xdr:colOff>
      <xdr:row>7</xdr:row>
      <xdr:rowOff>114300</xdr:rowOff>
    </xdr:from>
    <xdr:to>
      <xdr:col>8</xdr:col>
      <xdr:colOff>542925</xdr:colOff>
      <xdr:row>7</xdr:row>
      <xdr:rowOff>352425</xdr:rowOff>
    </xdr:to>
    <xdr:sp macro="[0]!증축기초" textlink="">
      <xdr:nvSpPr>
        <xdr:cNvPr id="39" name="직사각형 38"/>
        <xdr:cNvSpPr/>
      </xdr:nvSpPr>
      <xdr:spPr>
        <a:xfrm>
          <a:off x="6991350" y="2400300"/>
          <a:ext cx="447675" cy="238125"/>
        </a:xfrm>
        <a:prstGeom prst="rect">
          <a:avLst/>
        </a:prstGeom>
        <a:solidFill>
          <a:schemeClr val="bg1">
            <a:lumMod val="95000"/>
          </a:schemeClr>
        </a:solidFill>
        <a:ln>
          <a:solidFill>
            <a:schemeClr val="tx1"/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800" b="1">
              <a:solidFill>
                <a:schemeClr val="tx1"/>
              </a:solidFill>
            </a:rPr>
            <a:t>선택</a:t>
          </a:r>
        </a:p>
      </xdr:txBody>
    </xdr:sp>
    <xdr:clientData/>
  </xdr:twoCellAnchor>
  <xdr:twoCellAnchor>
    <xdr:from>
      <xdr:col>8</xdr:col>
      <xdr:colOff>95250</xdr:colOff>
      <xdr:row>8</xdr:row>
      <xdr:rowOff>76200</xdr:rowOff>
    </xdr:from>
    <xdr:to>
      <xdr:col>8</xdr:col>
      <xdr:colOff>542925</xdr:colOff>
      <xdr:row>8</xdr:row>
      <xdr:rowOff>314325</xdr:rowOff>
    </xdr:to>
    <xdr:sp macro="[0]!가산율" textlink="">
      <xdr:nvSpPr>
        <xdr:cNvPr id="40" name="직사각형 39"/>
        <xdr:cNvSpPr/>
      </xdr:nvSpPr>
      <xdr:spPr>
        <a:xfrm>
          <a:off x="6696075" y="3228975"/>
          <a:ext cx="447675" cy="238125"/>
        </a:xfrm>
        <a:prstGeom prst="rect">
          <a:avLst/>
        </a:prstGeom>
        <a:solidFill>
          <a:schemeClr val="bg1">
            <a:lumMod val="95000"/>
          </a:schemeClr>
        </a:solidFill>
        <a:ln>
          <a:solidFill>
            <a:schemeClr val="tx1"/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800" b="1">
              <a:solidFill>
                <a:schemeClr val="tx1"/>
              </a:solidFill>
            </a:rPr>
            <a:t>선택</a:t>
          </a:r>
        </a:p>
      </xdr:txBody>
    </xdr:sp>
    <xdr:clientData/>
  </xdr:twoCellAnchor>
  <xdr:twoCellAnchor>
    <xdr:from>
      <xdr:col>8</xdr:col>
      <xdr:colOff>85725</xdr:colOff>
      <xdr:row>18</xdr:row>
      <xdr:rowOff>76200</xdr:rowOff>
    </xdr:from>
    <xdr:to>
      <xdr:col>8</xdr:col>
      <xdr:colOff>533400</xdr:colOff>
      <xdr:row>18</xdr:row>
      <xdr:rowOff>314325</xdr:rowOff>
    </xdr:to>
    <xdr:sp macro="[0]!가중부과" textlink="">
      <xdr:nvSpPr>
        <xdr:cNvPr id="41" name="직사각형 40"/>
        <xdr:cNvSpPr/>
      </xdr:nvSpPr>
      <xdr:spPr>
        <a:xfrm>
          <a:off x="6686550" y="7162800"/>
          <a:ext cx="447675" cy="238125"/>
        </a:xfrm>
        <a:prstGeom prst="rect">
          <a:avLst/>
        </a:prstGeom>
        <a:solidFill>
          <a:schemeClr val="bg1">
            <a:lumMod val="95000"/>
          </a:schemeClr>
        </a:solidFill>
        <a:ln>
          <a:solidFill>
            <a:schemeClr val="tx1"/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800" b="1">
              <a:solidFill>
                <a:schemeClr val="tx1"/>
              </a:solidFill>
            </a:rPr>
            <a:t>선택</a:t>
          </a:r>
        </a:p>
      </xdr:txBody>
    </xdr:sp>
    <xdr:clientData/>
  </xdr:twoCellAnchor>
  <xdr:twoCellAnchor>
    <xdr:from>
      <xdr:col>8</xdr:col>
      <xdr:colOff>85725</xdr:colOff>
      <xdr:row>17</xdr:row>
      <xdr:rowOff>66675</xdr:rowOff>
    </xdr:from>
    <xdr:to>
      <xdr:col>8</xdr:col>
      <xdr:colOff>533400</xdr:colOff>
      <xdr:row>17</xdr:row>
      <xdr:rowOff>304800</xdr:rowOff>
    </xdr:to>
    <xdr:sp macro="[0]!기타요율" textlink="">
      <xdr:nvSpPr>
        <xdr:cNvPr id="43" name="직사각형 42"/>
        <xdr:cNvSpPr/>
      </xdr:nvSpPr>
      <xdr:spPr>
        <a:xfrm>
          <a:off x="6686550" y="6772275"/>
          <a:ext cx="447675" cy="238125"/>
        </a:xfrm>
        <a:prstGeom prst="rect">
          <a:avLst/>
        </a:prstGeom>
        <a:solidFill>
          <a:schemeClr val="bg1">
            <a:lumMod val="95000"/>
          </a:schemeClr>
        </a:solidFill>
        <a:ln>
          <a:solidFill>
            <a:schemeClr val="tx1"/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800" b="1">
              <a:solidFill>
                <a:schemeClr val="tx1"/>
              </a:solidFill>
            </a:rPr>
            <a:t>선택</a:t>
          </a:r>
        </a:p>
      </xdr:txBody>
    </xdr:sp>
    <xdr:clientData/>
  </xdr:twoCellAnchor>
  <xdr:twoCellAnchor>
    <xdr:from>
      <xdr:col>8</xdr:col>
      <xdr:colOff>95250</xdr:colOff>
      <xdr:row>9</xdr:row>
      <xdr:rowOff>76200</xdr:rowOff>
    </xdr:from>
    <xdr:to>
      <xdr:col>8</xdr:col>
      <xdr:colOff>542925</xdr:colOff>
      <xdr:row>9</xdr:row>
      <xdr:rowOff>314325</xdr:rowOff>
    </xdr:to>
    <xdr:sp macro="[0]!감산율" textlink="">
      <xdr:nvSpPr>
        <xdr:cNvPr id="345" name="직사각형 344"/>
        <xdr:cNvSpPr/>
      </xdr:nvSpPr>
      <xdr:spPr>
        <a:xfrm>
          <a:off x="6696075" y="3609975"/>
          <a:ext cx="447675" cy="238125"/>
        </a:xfrm>
        <a:prstGeom prst="rect">
          <a:avLst/>
        </a:prstGeom>
        <a:solidFill>
          <a:schemeClr val="bg1">
            <a:lumMod val="95000"/>
          </a:schemeClr>
        </a:solidFill>
        <a:ln>
          <a:solidFill>
            <a:schemeClr val="tx1"/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800" b="1">
              <a:solidFill>
                <a:schemeClr val="tx1"/>
              </a:solidFill>
            </a:rPr>
            <a:t>선택</a:t>
          </a:r>
        </a:p>
      </xdr:txBody>
    </xdr:sp>
    <xdr:clientData/>
  </xdr:twoCellAnchor>
  <xdr:twoCellAnchor>
    <xdr:from>
      <xdr:col>8</xdr:col>
      <xdr:colOff>85725</xdr:colOff>
      <xdr:row>16</xdr:row>
      <xdr:rowOff>52595</xdr:rowOff>
    </xdr:from>
    <xdr:to>
      <xdr:col>8</xdr:col>
      <xdr:colOff>533400</xdr:colOff>
      <xdr:row>16</xdr:row>
      <xdr:rowOff>290720</xdr:rowOff>
    </xdr:to>
    <xdr:sp macro="[0]!위반사유" textlink="">
      <xdr:nvSpPr>
        <xdr:cNvPr id="467" name="직사각형 466"/>
        <xdr:cNvSpPr/>
      </xdr:nvSpPr>
      <xdr:spPr>
        <a:xfrm>
          <a:off x="6686550" y="6377195"/>
          <a:ext cx="447675" cy="238125"/>
        </a:xfrm>
        <a:prstGeom prst="rect">
          <a:avLst/>
        </a:prstGeom>
        <a:solidFill>
          <a:schemeClr val="bg1">
            <a:lumMod val="95000"/>
          </a:schemeClr>
        </a:solidFill>
        <a:ln>
          <a:solidFill>
            <a:schemeClr val="tx1"/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800" b="1">
              <a:solidFill>
                <a:schemeClr val="tx1"/>
              </a:solidFill>
            </a:rPr>
            <a:t>선택</a:t>
          </a:r>
        </a:p>
      </xdr:txBody>
    </xdr:sp>
    <xdr:clientData/>
  </xdr:twoCellAnchor>
  <xdr:twoCellAnchor>
    <xdr:from>
      <xdr:col>8</xdr:col>
      <xdr:colOff>95250</xdr:colOff>
      <xdr:row>12</xdr:row>
      <xdr:rowOff>163166</xdr:rowOff>
    </xdr:from>
    <xdr:to>
      <xdr:col>8</xdr:col>
      <xdr:colOff>542925</xdr:colOff>
      <xdr:row>12</xdr:row>
      <xdr:rowOff>401291</xdr:rowOff>
    </xdr:to>
    <xdr:sp macro="[0]!대수선위반" textlink="">
      <xdr:nvSpPr>
        <xdr:cNvPr id="508" name="직사각형 507"/>
        <xdr:cNvSpPr/>
      </xdr:nvSpPr>
      <xdr:spPr>
        <a:xfrm>
          <a:off x="6991350" y="4458941"/>
          <a:ext cx="447675" cy="238125"/>
        </a:xfrm>
        <a:prstGeom prst="rect">
          <a:avLst/>
        </a:prstGeom>
        <a:solidFill>
          <a:schemeClr val="bg1">
            <a:lumMod val="95000"/>
          </a:schemeClr>
        </a:solidFill>
        <a:ln>
          <a:solidFill>
            <a:schemeClr val="tx1"/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800" b="1">
              <a:solidFill>
                <a:schemeClr val="tx1"/>
              </a:solidFill>
            </a:rPr>
            <a:t>선택</a:t>
          </a:r>
        </a:p>
      </xdr:txBody>
    </xdr:sp>
    <xdr:clientData/>
  </xdr:twoCellAnchor>
  <xdr:twoCellAnchor>
    <xdr:from>
      <xdr:col>8</xdr:col>
      <xdr:colOff>85725</xdr:colOff>
      <xdr:row>20</xdr:row>
      <xdr:rowOff>66675</xdr:rowOff>
    </xdr:from>
    <xdr:to>
      <xdr:col>8</xdr:col>
      <xdr:colOff>533400</xdr:colOff>
      <xdr:row>20</xdr:row>
      <xdr:rowOff>304800</xdr:rowOff>
    </xdr:to>
    <xdr:sp macro="[0]!주거용건축물특례" textlink="">
      <xdr:nvSpPr>
        <xdr:cNvPr id="603" name="직사각형 602"/>
        <xdr:cNvSpPr/>
      </xdr:nvSpPr>
      <xdr:spPr>
        <a:xfrm>
          <a:off x="6686550" y="7915275"/>
          <a:ext cx="447675" cy="238125"/>
        </a:xfrm>
        <a:prstGeom prst="rect">
          <a:avLst/>
        </a:prstGeom>
        <a:solidFill>
          <a:schemeClr val="bg1">
            <a:lumMod val="95000"/>
          </a:schemeClr>
        </a:solidFill>
        <a:ln>
          <a:solidFill>
            <a:schemeClr val="tx1"/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800" b="1">
              <a:solidFill>
                <a:schemeClr val="tx1"/>
              </a:solidFill>
            </a:rPr>
            <a:t>선택</a:t>
          </a:r>
        </a:p>
      </xdr:txBody>
    </xdr:sp>
    <xdr:clientData/>
  </xdr:twoCellAnchor>
  <xdr:twoCellAnchor>
    <xdr:from>
      <xdr:col>8</xdr:col>
      <xdr:colOff>85725</xdr:colOff>
      <xdr:row>19</xdr:row>
      <xdr:rowOff>57150</xdr:rowOff>
    </xdr:from>
    <xdr:to>
      <xdr:col>8</xdr:col>
      <xdr:colOff>533400</xdr:colOff>
      <xdr:row>19</xdr:row>
      <xdr:rowOff>295275</xdr:rowOff>
    </xdr:to>
    <xdr:sp macro="[0]!감경부과" textlink="">
      <xdr:nvSpPr>
        <xdr:cNvPr id="615" name="직사각형 614"/>
        <xdr:cNvSpPr/>
      </xdr:nvSpPr>
      <xdr:spPr>
        <a:xfrm>
          <a:off x="6686550" y="7524750"/>
          <a:ext cx="447675" cy="238125"/>
        </a:xfrm>
        <a:prstGeom prst="rect">
          <a:avLst/>
        </a:prstGeom>
        <a:solidFill>
          <a:schemeClr val="bg1">
            <a:lumMod val="95000"/>
          </a:schemeClr>
        </a:solidFill>
        <a:ln>
          <a:solidFill>
            <a:schemeClr val="tx1"/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800" b="1">
              <a:solidFill>
                <a:schemeClr val="tx1"/>
              </a:solidFill>
            </a:rPr>
            <a:t>선택</a:t>
          </a:r>
        </a:p>
      </xdr:txBody>
    </xdr:sp>
    <xdr:clientData/>
  </xdr:twoCellAnchor>
  <xdr:twoCellAnchor editAs="absolute">
    <xdr:from>
      <xdr:col>43</xdr:col>
      <xdr:colOff>429413</xdr:colOff>
      <xdr:row>7</xdr:row>
      <xdr:rowOff>346266</xdr:rowOff>
    </xdr:from>
    <xdr:to>
      <xdr:col>48</xdr:col>
      <xdr:colOff>447675</xdr:colOff>
      <xdr:row>28</xdr:row>
      <xdr:rowOff>353449</xdr:rowOff>
    </xdr:to>
    <xdr:grpSp>
      <xdr:nvGrpSpPr>
        <xdr:cNvPr id="245" name="숙박시설" hidden="1"/>
        <xdr:cNvGrpSpPr/>
      </xdr:nvGrpSpPr>
      <xdr:grpSpPr>
        <a:xfrm>
          <a:off x="8897138" y="2632266"/>
          <a:ext cx="3447262" cy="9074983"/>
          <a:chOff x="9296400" y="2037288"/>
          <a:chExt cx="2657474" cy="8063593"/>
        </a:xfrm>
      </xdr:grpSpPr>
      <xdr:sp macro="" textlink="">
        <xdr:nvSpPr>
          <xdr:cNvPr id="246" name="주거시설" hidden="1"/>
          <xdr:cNvSpPr/>
        </xdr:nvSpPr>
        <xdr:spPr>
          <a:xfrm>
            <a:off x="9296400" y="2037288"/>
            <a:ext cx="2657474" cy="8063593"/>
          </a:xfrm>
          <a:prstGeom prst="rect">
            <a:avLst/>
          </a:prstGeom>
          <a:solidFill>
            <a:schemeClr val="tx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000" b="1">
              <a:solidFill>
                <a:schemeClr val="tx1"/>
              </a:solidFill>
            </a:endParaRPr>
          </a:p>
        </xdr:txBody>
      </xdr:sp>
      <xdr:sp macro="[0]!상업용4" textlink="">
        <xdr:nvSpPr>
          <xdr:cNvPr id="247" name="직사각형 246" hidden="1"/>
          <xdr:cNvSpPr/>
        </xdr:nvSpPr>
        <xdr:spPr>
          <a:xfrm>
            <a:off x="9477375" y="2162174"/>
            <a:ext cx="2305050" cy="821718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4.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∘관광호텔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(5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성급･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4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성급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)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：관광진흥법상 관광숙박시설</a:t>
            </a:r>
          </a:p>
        </xdr:txBody>
      </xdr:sp>
      <xdr:sp macro="[0]!상업용5" textlink="">
        <xdr:nvSpPr>
          <xdr:cNvPr id="362" name="직사각형 361" hidden="1"/>
          <xdr:cNvSpPr/>
        </xdr:nvSpPr>
        <xdr:spPr>
          <a:xfrm>
            <a:off x="9477375" y="3110092"/>
            <a:ext cx="2305050" cy="930713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5.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∘관광호텔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(3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성급이하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),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수상관광호텔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한국전통호텔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가족호텔 및 휴양콘도미니엄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의료관광호텔</a:t>
            </a:r>
          </a:p>
        </xdr:txBody>
      </xdr:sp>
      <xdr:sp macro="[0]!상업용6" textlink="">
        <xdr:nvSpPr>
          <xdr:cNvPr id="240" name="직사각형 239" hidden="1"/>
          <xdr:cNvSpPr/>
        </xdr:nvSpPr>
        <xdr:spPr>
          <a:xfrm>
            <a:off x="9477375" y="4167005"/>
            <a:ext cx="2305050" cy="1980811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6.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∘호텔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(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공중위생관리법상 숙박업을 말함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)</a:t>
            </a:r>
          </a:p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펜션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(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관광진흥법상 관광편의시설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)</a:t>
            </a:r>
          </a:p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한옥체험시설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(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관광진흥법상 관광편의시설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)</a:t>
            </a:r>
          </a:p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생활숙박시설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(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건축법시행령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[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별표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1]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제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15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호가목의생활숙박시설을 말함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)</a:t>
            </a:r>
            <a:endParaRPr lang="ko-KR" altLang="en-US" sz="1000" b="1">
              <a:solidFill>
                <a:schemeClr val="tx1"/>
              </a:solidFill>
              <a:effectLst/>
              <a:latin typeface="+mj-ea"/>
              <a:ea typeface="+mj-ea"/>
              <a:cs typeface="+mn-cs"/>
            </a:endParaRPr>
          </a:p>
        </xdr:txBody>
      </xdr:sp>
      <xdr:sp macro="[0]!상업용7" textlink="">
        <xdr:nvSpPr>
          <xdr:cNvPr id="241" name="직사각형 240" hidden="1"/>
          <xdr:cNvSpPr/>
        </xdr:nvSpPr>
        <xdr:spPr>
          <a:xfrm>
            <a:off x="9477375" y="6274016"/>
            <a:ext cx="2305050" cy="1458265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7.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∘여관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(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모텔 포함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)</a:t>
            </a:r>
          </a:p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호스텔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(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관광진흥법 시행령 제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2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조제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1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항제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2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호 마목에 따라 호스텔업에 사용되는 것을 말함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)</a:t>
            </a:r>
          </a:p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일반펜션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(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관광진흥법상관광편의시설을 제외한 그 외의 펜션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)</a:t>
            </a:r>
            <a:endParaRPr lang="ko-KR" altLang="en-US" sz="1000" b="1">
              <a:solidFill>
                <a:schemeClr val="tx1"/>
              </a:solidFill>
              <a:effectLst/>
              <a:latin typeface="+mj-ea"/>
              <a:ea typeface="+mj-ea"/>
              <a:cs typeface="+mn-cs"/>
            </a:endParaRPr>
          </a:p>
        </xdr:txBody>
      </xdr:sp>
      <xdr:sp macro="[0]!상업용8" textlink="">
        <xdr:nvSpPr>
          <xdr:cNvPr id="328" name="직사각형 327" hidden="1"/>
          <xdr:cNvSpPr/>
        </xdr:nvSpPr>
        <xdr:spPr>
          <a:xfrm>
            <a:off x="9477375" y="7858481"/>
            <a:ext cx="2305050" cy="772430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8.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∘외국인관광 도시민박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(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관광진흥법상 관광편의시설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),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여인숙</a:t>
            </a:r>
          </a:p>
        </xdr:txBody>
      </xdr:sp>
      <xdr:sp macro="[0]!상업용9" textlink="">
        <xdr:nvSpPr>
          <xdr:cNvPr id="332" name="직사각형 331" hidden="1"/>
          <xdr:cNvSpPr/>
        </xdr:nvSpPr>
        <xdr:spPr>
          <a:xfrm>
            <a:off x="9477375" y="8757113"/>
            <a:ext cx="2305050" cy="517599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9.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∘농어촌정비법에 의한 농어촌 민박</a:t>
            </a:r>
          </a:p>
        </xdr:txBody>
      </xdr:sp>
      <xdr:sp macro="[0]!상업용10" textlink="">
        <xdr:nvSpPr>
          <xdr:cNvPr id="333" name="직사각형 332" hidden="1"/>
          <xdr:cNvSpPr/>
        </xdr:nvSpPr>
        <xdr:spPr>
          <a:xfrm>
            <a:off x="9477375" y="9384204"/>
            <a:ext cx="2305050" cy="537507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10.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∘다중생활시설</a:t>
            </a:r>
          </a:p>
        </xdr:txBody>
      </xdr:sp>
    </xdr:grpSp>
    <xdr:clientData/>
  </xdr:twoCellAnchor>
  <xdr:twoCellAnchor editAs="absolute">
    <xdr:from>
      <xdr:col>43</xdr:col>
      <xdr:colOff>428945</xdr:colOff>
      <xdr:row>8</xdr:row>
      <xdr:rowOff>290314</xdr:rowOff>
    </xdr:from>
    <xdr:to>
      <xdr:col>48</xdr:col>
      <xdr:colOff>190500</xdr:colOff>
      <xdr:row>22</xdr:row>
      <xdr:rowOff>203388</xdr:rowOff>
    </xdr:to>
    <xdr:grpSp>
      <xdr:nvGrpSpPr>
        <xdr:cNvPr id="248" name="위락시설" hidden="1"/>
        <xdr:cNvGrpSpPr/>
      </xdr:nvGrpSpPr>
      <xdr:grpSpPr>
        <a:xfrm>
          <a:off x="8896670" y="3062089"/>
          <a:ext cx="3190555" cy="6209099"/>
          <a:chOff x="9372601" y="2028827"/>
          <a:chExt cx="2533650" cy="5521403"/>
        </a:xfrm>
      </xdr:grpSpPr>
      <xdr:sp macro="" textlink="">
        <xdr:nvSpPr>
          <xdr:cNvPr id="249" name="주거시설" hidden="1"/>
          <xdr:cNvSpPr/>
        </xdr:nvSpPr>
        <xdr:spPr>
          <a:xfrm>
            <a:off x="9372601" y="2028827"/>
            <a:ext cx="2533650" cy="5521403"/>
          </a:xfrm>
          <a:prstGeom prst="rect">
            <a:avLst/>
          </a:prstGeom>
          <a:solidFill>
            <a:schemeClr val="tx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000" b="1">
              <a:solidFill>
                <a:schemeClr val="tx1"/>
              </a:solidFill>
            </a:endParaRPr>
          </a:p>
        </xdr:txBody>
      </xdr:sp>
      <xdr:sp macro="[0]!상업용11" textlink="">
        <xdr:nvSpPr>
          <xdr:cNvPr id="250" name="직사각형 249" hidden="1"/>
          <xdr:cNvSpPr/>
        </xdr:nvSpPr>
        <xdr:spPr>
          <a:xfrm>
            <a:off x="9493941" y="2150062"/>
            <a:ext cx="2305050" cy="698931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11.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∘투전기업소 및 카지노업소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∘무도장</a:t>
            </a:r>
          </a:p>
        </xdr:txBody>
      </xdr:sp>
      <xdr:sp macro="[0]!상업용12" textlink="">
        <xdr:nvSpPr>
          <xdr:cNvPr id="368" name="직사각형 367" hidden="1"/>
          <xdr:cNvSpPr/>
        </xdr:nvSpPr>
        <xdr:spPr>
          <a:xfrm>
            <a:off x="9493941" y="2929651"/>
            <a:ext cx="2305050" cy="569104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12.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∘유흥주점 및 이와 유사한 것</a:t>
            </a:r>
          </a:p>
        </xdr:txBody>
      </xdr:sp>
      <xdr:sp macro="[0]!상업용13" textlink="">
        <xdr:nvSpPr>
          <xdr:cNvPr id="369" name="직사각형 368" hidden="1"/>
          <xdr:cNvSpPr/>
        </xdr:nvSpPr>
        <xdr:spPr>
          <a:xfrm>
            <a:off x="9493941" y="3579412"/>
            <a:ext cx="2305050" cy="546664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100" b="1">
                <a:solidFill>
                  <a:schemeClr val="tx1"/>
                </a:solidFill>
                <a:effectLst/>
                <a:latin typeface="+mn-ea"/>
                <a:ea typeface="+mn-ea"/>
                <a:cs typeface="+mn-cs"/>
              </a:rPr>
              <a:t>13.</a:t>
            </a:r>
          </a:p>
          <a:p>
            <a:pPr fontAlgn="base" latinLnBrk="1"/>
            <a:r>
              <a:rPr lang="ko-KR" altLang="en-US" sz="1100" b="1">
                <a:solidFill>
                  <a:schemeClr val="tx1"/>
                </a:solidFill>
                <a:effectLst/>
                <a:latin typeface="+mn-ea"/>
                <a:ea typeface="+mn-ea"/>
                <a:cs typeface="+mn-cs"/>
              </a:rPr>
              <a:t>∘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n-ea"/>
                <a:ea typeface="+mn-ea"/>
                <a:cs typeface="+mn-cs"/>
              </a:rPr>
              <a:t>단란주점</a:t>
            </a:r>
          </a:p>
        </xdr:txBody>
      </xdr:sp>
      <xdr:sp macro="[0]!상업용14" textlink="">
        <xdr:nvSpPr>
          <xdr:cNvPr id="370" name="직사각형 369" hidden="1"/>
          <xdr:cNvSpPr/>
        </xdr:nvSpPr>
        <xdr:spPr>
          <a:xfrm>
            <a:off x="9493941" y="4206734"/>
            <a:ext cx="2305050" cy="892086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14.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∘관광진흥법에의한 유원시설업 및 기타 이와 유사한 것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(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운동시설에 해당되는 것은 제외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)</a:t>
            </a:r>
            <a:endParaRPr lang="ko-KR" altLang="en-US" sz="1000" b="1">
              <a:solidFill>
                <a:schemeClr val="tx1"/>
              </a:solidFill>
              <a:effectLst/>
              <a:latin typeface="+mj-ea"/>
              <a:ea typeface="+mj-ea"/>
              <a:cs typeface="+mn-cs"/>
            </a:endParaRPr>
          </a:p>
        </xdr:txBody>
      </xdr:sp>
      <xdr:sp macro="[0]!상업용15" textlink="">
        <xdr:nvSpPr>
          <xdr:cNvPr id="371" name="직사각형 370" hidden="1"/>
          <xdr:cNvSpPr/>
        </xdr:nvSpPr>
        <xdr:spPr>
          <a:xfrm>
            <a:off x="9493941" y="5179476"/>
            <a:ext cx="2305050" cy="472357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15.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∘무도학원</a:t>
            </a:r>
          </a:p>
        </xdr:txBody>
      </xdr:sp>
      <xdr:sp macro="[0]!상업용16" textlink="">
        <xdr:nvSpPr>
          <xdr:cNvPr id="372" name="직사각형 371" hidden="1"/>
          <xdr:cNvSpPr/>
        </xdr:nvSpPr>
        <xdr:spPr>
          <a:xfrm>
            <a:off x="9493941" y="5732491"/>
            <a:ext cx="2305050" cy="687186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16.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∘노래연습장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안마시술소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비디오물감상실</a:t>
            </a:r>
          </a:p>
        </xdr:txBody>
      </xdr:sp>
      <xdr:sp macro="[0]!상업용17" textlink="">
        <xdr:nvSpPr>
          <xdr:cNvPr id="373" name="직사각형 372" hidden="1"/>
          <xdr:cNvSpPr/>
        </xdr:nvSpPr>
        <xdr:spPr>
          <a:xfrm>
            <a:off x="9493941" y="6500333"/>
            <a:ext cx="2305050" cy="932181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17.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∘청소년게임제공업시설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일반게임제공업시설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인터넷컴퓨터게임시설제공업시설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복합유통게임제공업시설</a:t>
            </a:r>
          </a:p>
        </xdr:txBody>
      </xdr:sp>
    </xdr:grpSp>
    <xdr:clientData/>
  </xdr:twoCellAnchor>
  <xdr:twoCellAnchor editAs="absolute">
    <xdr:from>
      <xdr:col>43</xdr:col>
      <xdr:colOff>431095</xdr:colOff>
      <xdr:row>9</xdr:row>
      <xdr:rowOff>317591</xdr:rowOff>
    </xdr:from>
    <xdr:to>
      <xdr:col>48</xdr:col>
      <xdr:colOff>19050</xdr:colOff>
      <xdr:row>15</xdr:row>
      <xdr:rowOff>133715</xdr:rowOff>
    </xdr:to>
    <xdr:grpSp>
      <xdr:nvGrpSpPr>
        <xdr:cNvPr id="251" name="의료시설" hidden="1"/>
        <xdr:cNvGrpSpPr/>
      </xdr:nvGrpSpPr>
      <xdr:grpSpPr>
        <a:xfrm>
          <a:off x="8898820" y="3470366"/>
          <a:ext cx="3016955" cy="3064149"/>
          <a:chOff x="9372601" y="2028827"/>
          <a:chExt cx="2533650" cy="2721786"/>
        </a:xfrm>
      </xdr:grpSpPr>
      <xdr:sp macro="" textlink="">
        <xdr:nvSpPr>
          <xdr:cNvPr id="252" name="주거시설" hidden="1"/>
          <xdr:cNvSpPr/>
        </xdr:nvSpPr>
        <xdr:spPr>
          <a:xfrm>
            <a:off x="9372601" y="2028827"/>
            <a:ext cx="2533650" cy="2721786"/>
          </a:xfrm>
          <a:prstGeom prst="rect">
            <a:avLst/>
          </a:prstGeom>
          <a:solidFill>
            <a:schemeClr val="tx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000" b="1">
              <a:solidFill>
                <a:schemeClr val="tx1"/>
              </a:solidFill>
            </a:endParaRPr>
          </a:p>
        </xdr:txBody>
      </xdr:sp>
      <xdr:sp macro="[0]!상업용18" textlink="">
        <xdr:nvSpPr>
          <xdr:cNvPr id="253" name="직사각형 252" hidden="1"/>
          <xdr:cNvSpPr/>
        </xdr:nvSpPr>
        <xdr:spPr>
          <a:xfrm>
            <a:off x="9477375" y="2162175"/>
            <a:ext cx="2305050" cy="528428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18.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∘종합병원</a:t>
            </a:r>
          </a:p>
        </xdr:txBody>
      </xdr:sp>
      <xdr:sp macro="[0]!상업용19" textlink="">
        <xdr:nvSpPr>
          <xdr:cNvPr id="374" name="직사각형 373" hidden="1"/>
          <xdr:cNvSpPr/>
        </xdr:nvSpPr>
        <xdr:spPr>
          <a:xfrm>
            <a:off x="9477375" y="2779995"/>
            <a:ext cx="2305050" cy="1079479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19.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∘일반병원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치과병원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한방병원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정신병원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요양병원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격리병원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(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전염병원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마약진료소 등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)</a:t>
            </a:r>
            <a:endParaRPr lang="ko-KR" altLang="en-US" sz="1000" b="1">
              <a:solidFill>
                <a:schemeClr val="tx1"/>
              </a:solidFill>
              <a:effectLst/>
              <a:latin typeface="+mj-ea"/>
              <a:ea typeface="+mj-ea"/>
              <a:cs typeface="+mn-cs"/>
            </a:endParaRP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∘종합병원부속장례식장</a:t>
            </a:r>
          </a:p>
        </xdr:txBody>
      </xdr:sp>
      <xdr:sp macro="[0]!상업용20" textlink="">
        <xdr:nvSpPr>
          <xdr:cNvPr id="375" name="직사각형 374" hidden="1"/>
          <xdr:cNvSpPr/>
        </xdr:nvSpPr>
        <xdr:spPr>
          <a:xfrm>
            <a:off x="9477375" y="3948867"/>
            <a:ext cx="2305050" cy="676675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20.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∘의원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치과의원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한의원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침술원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접골원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조산원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산후조리원 </a:t>
            </a:r>
          </a:p>
        </xdr:txBody>
      </xdr:sp>
    </xdr:grpSp>
    <xdr:clientData/>
  </xdr:twoCellAnchor>
  <xdr:twoCellAnchor editAs="absolute">
    <xdr:from>
      <xdr:col>43</xdr:col>
      <xdr:colOff>431095</xdr:colOff>
      <xdr:row>11</xdr:row>
      <xdr:rowOff>17832</xdr:rowOff>
    </xdr:from>
    <xdr:to>
      <xdr:col>47</xdr:col>
      <xdr:colOff>485775</xdr:colOff>
      <xdr:row>14</xdr:row>
      <xdr:rowOff>707359</xdr:rowOff>
    </xdr:to>
    <xdr:grpSp>
      <xdr:nvGrpSpPr>
        <xdr:cNvPr id="254" name="일반업무시설" hidden="1"/>
        <xdr:cNvGrpSpPr/>
      </xdr:nvGrpSpPr>
      <xdr:grpSpPr>
        <a:xfrm>
          <a:off x="8898820" y="3932607"/>
          <a:ext cx="2797880" cy="1956352"/>
          <a:chOff x="9372601" y="2028826"/>
          <a:chExt cx="2533650" cy="1737766"/>
        </a:xfrm>
      </xdr:grpSpPr>
      <xdr:sp macro="" textlink="">
        <xdr:nvSpPr>
          <xdr:cNvPr id="255" name="주거시설" hidden="1"/>
          <xdr:cNvSpPr/>
        </xdr:nvSpPr>
        <xdr:spPr>
          <a:xfrm>
            <a:off x="9372601" y="2028826"/>
            <a:ext cx="2533650" cy="1737766"/>
          </a:xfrm>
          <a:prstGeom prst="rect">
            <a:avLst/>
          </a:prstGeom>
          <a:solidFill>
            <a:schemeClr val="tx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000" b="1">
              <a:solidFill>
                <a:schemeClr val="tx1"/>
              </a:solidFill>
            </a:endParaRPr>
          </a:p>
        </xdr:txBody>
      </xdr:sp>
      <xdr:sp macro="[0]!상업용21" textlink="">
        <xdr:nvSpPr>
          <xdr:cNvPr id="256" name="직사각형 255" hidden="1"/>
          <xdr:cNvSpPr/>
        </xdr:nvSpPr>
        <xdr:spPr>
          <a:xfrm>
            <a:off x="9477375" y="2162176"/>
            <a:ext cx="2305050" cy="515553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21.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∘사무용 오피스텔</a:t>
            </a:r>
          </a:p>
        </xdr:txBody>
      </xdr:sp>
      <xdr:sp macro="[0]!상업용22" textlink="">
        <xdr:nvSpPr>
          <xdr:cNvPr id="376" name="직사각형 375" hidden="1"/>
          <xdr:cNvSpPr/>
        </xdr:nvSpPr>
        <xdr:spPr>
          <a:xfrm>
            <a:off x="9477375" y="2753692"/>
            <a:ext cx="2305050" cy="865018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22.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∘사무실용 건물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(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금융업소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사무소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부동산중개사무소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결혼상담소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소개업소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출판사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신문사 등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)</a:t>
            </a:r>
            <a:endParaRPr lang="ko-KR" altLang="en-US" sz="1000" b="1">
              <a:solidFill>
                <a:schemeClr val="tx1"/>
              </a:solidFill>
              <a:effectLst/>
              <a:latin typeface="+mn-lt"/>
              <a:ea typeface="+mn-ea"/>
              <a:cs typeface="+mn-cs"/>
            </a:endParaRPr>
          </a:p>
        </xdr:txBody>
      </xdr:sp>
    </xdr:grpSp>
    <xdr:clientData/>
  </xdr:twoCellAnchor>
  <xdr:twoCellAnchor editAs="absolute">
    <xdr:from>
      <xdr:col>43</xdr:col>
      <xdr:colOff>431095</xdr:colOff>
      <xdr:row>12</xdr:row>
      <xdr:rowOff>92352</xdr:rowOff>
    </xdr:from>
    <xdr:to>
      <xdr:col>48</xdr:col>
      <xdr:colOff>419100</xdr:colOff>
      <xdr:row>18</xdr:row>
      <xdr:rowOff>23605</xdr:rowOff>
    </xdr:to>
    <xdr:grpSp>
      <xdr:nvGrpSpPr>
        <xdr:cNvPr id="257" name="자동차시설" hidden="1"/>
        <xdr:cNvGrpSpPr/>
      </xdr:nvGrpSpPr>
      <xdr:grpSpPr>
        <a:xfrm>
          <a:off x="8898820" y="4388127"/>
          <a:ext cx="3417005" cy="3179278"/>
          <a:chOff x="9372601" y="2028827"/>
          <a:chExt cx="2533650" cy="2824051"/>
        </a:xfrm>
      </xdr:grpSpPr>
      <xdr:sp macro="" textlink="">
        <xdr:nvSpPr>
          <xdr:cNvPr id="258" name="주거시설" hidden="1"/>
          <xdr:cNvSpPr/>
        </xdr:nvSpPr>
        <xdr:spPr>
          <a:xfrm>
            <a:off x="9372601" y="2028827"/>
            <a:ext cx="2533650" cy="2824051"/>
          </a:xfrm>
          <a:prstGeom prst="rect">
            <a:avLst/>
          </a:prstGeom>
          <a:solidFill>
            <a:schemeClr val="tx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000" b="1">
              <a:solidFill>
                <a:schemeClr val="tx1"/>
              </a:solidFill>
            </a:endParaRPr>
          </a:p>
        </xdr:txBody>
      </xdr:sp>
      <xdr:sp macro="[0]!상업용23" textlink="">
        <xdr:nvSpPr>
          <xdr:cNvPr id="259" name="직사각형 258" hidden="1"/>
          <xdr:cNvSpPr/>
        </xdr:nvSpPr>
        <xdr:spPr>
          <a:xfrm>
            <a:off x="9477375" y="2162176"/>
            <a:ext cx="2305050" cy="557120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23.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∘주차장</a:t>
            </a:r>
          </a:p>
        </xdr:txBody>
      </xdr:sp>
      <xdr:sp macro="[0]!상업용24" textlink="">
        <xdr:nvSpPr>
          <xdr:cNvPr id="377" name="직사각형 376" hidden="1"/>
          <xdr:cNvSpPr/>
        </xdr:nvSpPr>
        <xdr:spPr>
          <a:xfrm>
            <a:off x="9477375" y="2799798"/>
            <a:ext cx="2305050" cy="536520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24.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∘주차전용빌딩</a:t>
            </a:r>
          </a:p>
        </xdr:txBody>
      </xdr:sp>
      <xdr:sp macro="[0]!상업용25" textlink="">
        <xdr:nvSpPr>
          <xdr:cNvPr id="378" name="직사각형 377" hidden="1"/>
          <xdr:cNvSpPr/>
        </xdr:nvSpPr>
        <xdr:spPr>
          <a:xfrm>
            <a:off x="9477375" y="3416820"/>
            <a:ext cx="2305050" cy="743993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25.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∘세차장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폐차장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검사장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정비공장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차고 및 주기장</a:t>
            </a:r>
          </a:p>
        </xdr:txBody>
      </xdr:sp>
      <xdr:sp macro="[0]!상업용26" textlink="">
        <xdr:nvSpPr>
          <xdr:cNvPr id="379" name="직사각형 378" hidden="1"/>
          <xdr:cNvSpPr/>
        </xdr:nvSpPr>
        <xdr:spPr>
          <a:xfrm>
            <a:off x="9477375" y="4241314"/>
            <a:ext cx="2305050" cy="479134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26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∘자동차매매장</a:t>
            </a:r>
          </a:p>
        </xdr:txBody>
      </xdr:sp>
    </xdr:grpSp>
    <xdr:clientData/>
  </xdr:twoCellAnchor>
  <xdr:twoCellAnchor editAs="absolute">
    <xdr:from>
      <xdr:col>43</xdr:col>
      <xdr:colOff>432254</xdr:colOff>
      <xdr:row>13</xdr:row>
      <xdr:rowOff>42010</xdr:rowOff>
    </xdr:from>
    <xdr:to>
      <xdr:col>48</xdr:col>
      <xdr:colOff>285750</xdr:colOff>
      <xdr:row>19</xdr:row>
      <xdr:rowOff>178053</xdr:rowOff>
    </xdr:to>
    <xdr:grpSp>
      <xdr:nvGrpSpPr>
        <xdr:cNvPr id="260" name="공중위생시설" hidden="1"/>
        <xdr:cNvGrpSpPr/>
      </xdr:nvGrpSpPr>
      <xdr:grpSpPr>
        <a:xfrm>
          <a:off x="8899979" y="4842610"/>
          <a:ext cx="3282496" cy="3260243"/>
          <a:chOff x="9372601" y="2028826"/>
          <a:chExt cx="2533650" cy="2896467"/>
        </a:xfrm>
      </xdr:grpSpPr>
      <xdr:sp macro="" textlink="">
        <xdr:nvSpPr>
          <xdr:cNvPr id="261" name="주거시설" hidden="1"/>
          <xdr:cNvSpPr/>
        </xdr:nvSpPr>
        <xdr:spPr>
          <a:xfrm>
            <a:off x="9372601" y="2028826"/>
            <a:ext cx="2533650" cy="2896467"/>
          </a:xfrm>
          <a:prstGeom prst="rect">
            <a:avLst/>
          </a:prstGeom>
          <a:solidFill>
            <a:schemeClr val="tx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000" b="1">
              <a:solidFill>
                <a:schemeClr val="tx1"/>
              </a:solidFill>
            </a:endParaRPr>
          </a:p>
        </xdr:txBody>
      </xdr:sp>
      <xdr:sp macro="[0]!상업용27" textlink="">
        <xdr:nvSpPr>
          <xdr:cNvPr id="262" name="직사각형 261" hidden="1"/>
          <xdr:cNvSpPr/>
        </xdr:nvSpPr>
        <xdr:spPr>
          <a:xfrm>
            <a:off x="9477375" y="2162174"/>
            <a:ext cx="2305050" cy="622179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27.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∘일반목욕장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(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연면적 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3,000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㎡이상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)</a:t>
            </a:r>
            <a:endParaRPr lang="ko-KR" altLang="en-US" sz="1000" b="1">
              <a:solidFill>
                <a:schemeClr val="tx1"/>
              </a:solidFill>
              <a:effectLst/>
              <a:latin typeface="+mj-ea"/>
              <a:ea typeface="+mj-ea"/>
              <a:cs typeface="+mn-cs"/>
            </a:endParaRPr>
          </a:p>
        </xdr:txBody>
      </xdr:sp>
      <xdr:sp macro="[0]!상업용28" textlink="">
        <xdr:nvSpPr>
          <xdr:cNvPr id="380" name="직사각형 379" hidden="1"/>
          <xdr:cNvSpPr/>
        </xdr:nvSpPr>
        <xdr:spPr>
          <a:xfrm>
            <a:off x="9477375" y="2875579"/>
            <a:ext cx="2305050" cy="696479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28.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∘일반목욕장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(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연면적 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1,000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㎡이상 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3,000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㎡미만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)</a:t>
            </a:r>
            <a:endParaRPr lang="ko-KR" altLang="en-US" sz="1000" b="1">
              <a:solidFill>
                <a:schemeClr val="tx1"/>
              </a:solidFill>
              <a:effectLst/>
              <a:latin typeface="+mj-ea"/>
              <a:ea typeface="+mj-ea"/>
              <a:cs typeface="+mn-cs"/>
            </a:endParaRPr>
          </a:p>
        </xdr:txBody>
      </xdr:sp>
      <xdr:sp macro="[0]!상업용29" textlink="">
        <xdr:nvSpPr>
          <xdr:cNvPr id="381" name="직사각형 380" hidden="1"/>
          <xdr:cNvSpPr/>
        </xdr:nvSpPr>
        <xdr:spPr>
          <a:xfrm>
            <a:off x="9477375" y="3663284"/>
            <a:ext cx="2305050" cy="533891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29.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∘일반목욕장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(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연면적 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1,000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㎡미만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)</a:t>
            </a:r>
            <a:endParaRPr lang="ko-KR" altLang="en-US" sz="1000" b="1">
              <a:solidFill>
                <a:schemeClr val="tx1"/>
              </a:solidFill>
              <a:effectLst/>
              <a:latin typeface="+mj-ea"/>
              <a:ea typeface="+mj-ea"/>
              <a:cs typeface="+mn-cs"/>
            </a:endParaRPr>
          </a:p>
        </xdr:txBody>
      </xdr:sp>
      <xdr:sp macro="[0]!상업용30" textlink="">
        <xdr:nvSpPr>
          <xdr:cNvPr id="382" name="직사각형 381" hidden="1"/>
          <xdr:cNvSpPr/>
        </xdr:nvSpPr>
        <xdr:spPr>
          <a:xfrm>
            <a:off x="9477375" y="4288400"/>
            <a:ext cx="2305050" cy="533891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30.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∘이용원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미용원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세탁소</a:t>
            </a:r>
          </a:p>
        </xdr:txBody>
      </xdr:sp>
    </xdr:grpSp>
    <xdr:clientData/>
  </xdr:twoCellAnchor>
  <xdr:twoCellAnchor editAs="absolute">
    <xdr:from>
      <xdr:col>43</xdr:col>
      <xdr:colOff>430542</xdr:colOff>
      <xdr:row>14</xdr:row>
      <xdr:rowOff>108407</xdr:rowOff>
    </xdr:from>
    <xdr:to>
      <xdr:col>48</xdr:col>
      <xdr:colOff>438150</xdr:colOff>
      <xdr:row>23</xdr:row>
      <xdr:rowOff>3629</xdr:rowOff>
    </xdr:to>
    <xdr:grpSp>
      <xdr:nvGrpSpPr>
        <xdr:cNvPr id="263" name="공장시설" hidden="1"/>
        <xdr:cNvGrpSpPr/>
      </xdr:nvGrpSpPr>
      <xdr:grpSpPr>
        <a:xfrm>
          <a:off x="8898267" y="5290007"/>
          <a:ext cx="3436608" cy="4162422"/>
          <a:chOff x="9372601" y="2058256"/>
          <a:chExt cx="2533650" cy="3697347"/>
        </a:xfrm>
      </xdr:grpSpPr>
      <xdr:sp macro="" textlink="">
        <xdr:nvSpPr>
          <xdr:cNvPr id="264" name="주거시설" hidden="1"/>
          <xdr:cNvSpPr/>
        </xdr:nvSpPr>
        <xdr:spPr>
          <a:xfrm>
            <a:off x="9372601" y="2058256"/>
            <a:ext cx="2533650" cy="3697347"/>
          </a:xfrm>
          <a:prstGeom prst="rect">
            <a:avLst/>
          </a:prstGeom>
          <a:solidFill>
            <a:schemeClr val="tx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000" b="1">
              <a:solidFill>
                <a:schemeClr val="tx1"/>
              </a:solidFill>
            </a:endParaRPr>
          </a:p>
        </xdr:txBody>
      </xdr:sp>
      <xdr:sp macro="[0]!공업용1" textlink="">
        <xdr:nvSpPr>
          <xdr:cNvPr id="265" name="직사각형 264" hidden="1"/>
          <xdr:cNvSpPr/>
        </xdr:nvSpPr>
        <xdr:spPr>
          <a:xfrm>
            <a:off x="9477375" y="2154819"/>
            <a:ext cx="2305050" cy="1040487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1.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∘공장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(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기타 물품의 제조･가공･수리에 계속적으로 이용되는 건축물로서 자동차관련시설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자원순환 관련 시설 등으로 따로 분류되지 아니한 것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)</a:t>
            </a:r>
            <a:endParaRPr lang="ko-KR" altLang="en-US" sz="1000" b="1">
              <a:solidFill>
                <a:schemeClr val="tx1"/>
              </a:solidFill>
              <a:effectLst/>
              <a:latin typeface="+mn-lt"/>
              <a:ea typeface="+mn-ea"/>
              <a:cs typeface="+mn-cs"/>
            </a:endParaRPr>
          </a:p>
        </xdr:txBody>
      </xdr:sp>
      <xdr:sp macro="[0]!공업용2" textlink="">
        <xdr:nvSpPr>
          <xdr:cNvPr id="383" name="직사각형 382" hidden="1"/>
          <xdr:cNvSpPr/>
        </xdr:nvSpPr>
        <xdr:spPr>
          <a:xfrm>
            <a:off x="9477375" y="3285374"/>
            <a:ext cx="2305050" cy="451911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2.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∘공장사무실</a:t>
            </a:r>
          </a:p>
        </xdr:txBody>
      </xdr:sp>
      <xdr:sp macro="[0]!공업용3" textlink="">
        <xdr:nvSpPr>
          <xdr:cNvPr id="384" name="직사각형 383" hidden="1"/>
          <xdr:cNvSpPr/>
        </xdr:nvSpPr>
        <xdr:spPr>
          <a:xfrm>
            <a:off x="9477375" y="3827352"/>
            <a:ext cx="2305050" cy="1114056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3.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∘산업집적활성화 및 공장설립에 관한 법률 제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2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조 제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13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호에 따른 지식산업센터 내 공장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∘지식산업센터 내 기숙사</a:t>
            </a:r>
          </a:p>
        </xdr:txBody>
      </xdr:sp>
      <xdr:sp macro="[0]!공업용4" textlink="">
        <xdr:nvSpPr>
          <xdr:cNvPr id="385" name="직사각형 384" hidden="1"/>
          <xdr:cNvSpPr/>
        </xdr:nvSpPr>
        <xdr:spPr>
          <a:xfrm>
            <a:off x="9477375" y="5031477"/>
            <a:ext cx="2305050" cy="621125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4.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∘제조업소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수리점 등으로서 바닥면적의 합계가 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500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㎡ 미만인 제조업소</a:t>
            </a:r>
          </a:p>
        </xdr:txBody>
      </xdr:sp>
    </xdr:grpSp>
    <xdr:clientData/>
  </xdr:twoCellAnchor>
  <xdr:twoCellAnchor editAs="absolute">
    <xdr:from>
      <xdr:col>43</xdr:col>
      <xdr:colOff>433201</xdr:colOff>
      <xdr:row>14</xdr:row>
      <xdr:rowOff>567634</xdr:rowOff>
    </xdr:from>
    <xdr:to>
      <xdr:col>47</xdr:col>
      <xdr:colOff>619125</xdr:colOff>
      <xdr:row>20</xdr:row>
      <xdr:rowOff>369038</xdr:rowOff>
    </xdr:to>
    <xdr:grpSp>
      <xdr:nvGrpSpPr>
        <xdr:cNvPr id="266" name="창고시설" hidden="1"/>
        <xdr:cNvGrpSpPr/>
      </xdr:nvGrpSpPr>
      <xdr:grpSpPr>
        <a:xfrm>
          <a:off x="8900926" y="5749234"/>
          <a:ext cx="2929124" cy="2925604"/>
          <a:chOff x="9372601" y="2028826"/>
          <a:chExt cx="2533650" cy="2598721"/>
        </a:xfrm>
      </xdr:grpSpPr>
      <xdr:sp macro="" textlink="">
        <xdr:nvSpPr>
          <xdr:cNvPr id="267" name="주거시설" hidden="1"/>
          <xdr:cNvSpPr/>
        </xdr:nvSpPr>
        <xdr:spPr>
          <a:xfrm>
            <a:off x="9372601" y="2028826"/>
            <a:ext cx="2533650" cy="2598721"/>
          </a:xfrm>
          <a:prstGeom prst="rect">
            <a:avLst/>
          </a:prstGeom>
          <a:solidFill>
            <a:schemeClr val="tx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000" b="1">
              <a:solidFill>
                <a:schemeClr val="tx1"/>
              </a:solidFill>
            </a:endParaRPr>
          </a:p>
        </xdr:txBody>
      </xdr:sp>
      <xdr:sp macro="[0]!공업용5" textlink="">
        <xdr:nvSpPr>
          <xdr:cNvPr id="268" name="직사각형 267" hidden="1"/>
          <xdr:cNvSpPr/>
        </xdr:nvSpPr>
        <xdr:spPr>
          <a:xfrm>
            <a:off x="9477375" y="2162176"/>
            <a:ext cx="2305050" cy="508361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5.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∘공업용 냉동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․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냉장창고</a:t>
            </a:r>
          </a:p>
        </xdr:txBody>
      </xdr:sp>
      <xdr:sp macro="[0]!공업용6" textlink="">
        <xdr:nvSpPr>
          <xdr:cNvPr id="386" name="직사각형 385" hidden="1"/>
          <xdr:cNvSpPr/>
        </xdr:nvSpPr>
        <xdr:spPr>
          <a:xfrm>
            <a:off x="9477375" y="2751486"/>
            <a:ext cx="2305050" cy="750412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6.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∘하역장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물류터미널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집배송시설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대형창고</a:t>
            </a:r>
          </a:p>
        </xdr:txBody>
      </xdr:sp>
      <xdr:sp macro="[0]!공업용7" textlink="">
        <xdr:nvSpPr>
          <xdr:cNvPr id="387" name="직사각형 386" hidden="1"/>
          <xdr:cNvSpPr/>
        </xdr:nvSpPr>
        <xdr:spPr>
          <a:xfrm>
            <a:off x="9477375" y="3585055"/>
            <a:ext cx="2305050" cy="932134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7.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∘창고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(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냉동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․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냉장창고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주거용 창고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사무실용 창고 및 전업농어가주택 창고 제외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)</a:t>
            </a:r>
            <a:endParaRPr lang="ko-KR" altLang="en-US" sz="1000" b="1">
              <a:solidFill>
                <a:schemeClr val="tx1"/>
              </a:solidFill>
              <a:effectLst/>
              <a:latin typeface="+mj-ea"/>
              <a:ea typeface="+mj-ea"/>
              <a:cs typeface="+mn-cs"/>
            </a:endParaRPr>
          </a:p>
        </xdr:txBody>
      </xdr:sp>
    </xdr:grpSp>
    <xdr:clientData/>
  </xdr:twoCellAnchor>
  <xdr:twoCellAnchor editAs="absolute">
    <xdr:from>
      <xdr:col>43</xdr:col>
      <xdr:colOff>432775</xdr:colOff>
      <xdr:row>14</xdr:row>
      <xdr:rowOff>1029165</xdr:rowOff>
    </xdr:from>
    <xdr:to>
      <xdr:col>48</xdr:col>
      <xdr:colOff>228600</xdr:colOff>
      <xdr:row>21</xdr:row>
      <xdr:rowOff>302779</xdr:rowOff>
    </xdr:to>
    <xdr:grpSp>
      <xdr:nvGrpSpPr>
        <xdr:cNvPr id="269" name="위험물저장및처리시설" hidden="1"/>
        <xdr:cNvGrpSpPr/>
      </xdr:nvGrpSpPr>
      <xdr:grpSpPr>
        <a:xfrm>
          <a:off x="8900500" y="6210765"/>
          <a:ext cx="3224825" cy="2778814"/>
          <a:chOff x="9372601" y="2028827"/>
          <a:chExt cx="2533650" cy="2468333"/>
        </a:xfrm>
      </xdr:grpSpPr>
      <xdr:sp macro="" textlink="">
        <xdr:nvSpPr>
          <xdr:cNvPr id="270" name="주거시설" hidden="1"/>
          <xdr:cNvSpPr/>
        </xdr:nvSpPr>
        <xdr:spPr>
          <a:xfrm>
            <a:off x="9372601" y="2028827"/>
            <a:ext cx="2533650" cy="2468333"/>
          </a:xfrm>
          <a:prstGeom prst="rect">
            <a:avLst/>
          </a:prstGeom>
          <a:solidFill>
            <a:schemeClr val="tx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000" b="1">
              <a:solidFill>
                <a:schemeClr val="tx1"/>
              </a:solidFill>
            </a:endParaRPr>
          </a:p>
        </xdr:txBody>
      </xdr:sp>
      <xdr:sp macro="[0]!공업용8" textlink="">
        <xdr:nvSpPr>
          <xdr:cNvPr id="271" name="직사각형 270" hidden="1"/>
          <xdr:cNvSpPr/>
        </xdr:nvSpPr>
        <xdr:spPr>
          <a:xfrm>
            <a:off x="9477375" y="2162174"/>
            <a:ext cx="2305050" cy="2246698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8.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∘주유소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(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기계식세차설비 포함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)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및 석유 판매소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∘액화석유가스충전소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․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판매소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․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저장소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위험물제조소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․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저장소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․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취급소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액화가스취급소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․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판매소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유독물보관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․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저장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․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판매시설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고압가스충전소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․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판매소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․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저장소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도료류판매소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도시가스 제조시설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화약류 저장소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기타 위험물저장 및 처리시설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∘주유소의 캐노피</a:t>
            </a:r>
          </a:p>
        </xdr:txBody>
      </xdr:sp>
    </xdr:grpSp>
    <xdr:clientData/>
  </xdr:twoCellAnchor>
  <xdr:twoCellAnchor editAs="absolute">
    <xdr:from>
      <xdr:col>43</xdr:col>
      <xdr:colOff>431786</xdr:colOff>
      <xdr:row>15</xdr:row>
      <xdr:rowOff>212816</xdr:rowOff>
    </xdr:from>
    <xdr:to>
      <xdr:col>47</xdr:col>
      <xdr:colOff>314325</xdr:colOff>
      <xdr:row>19</xdr:row>
      <xdr:rowOff>216542</xdr:rowOff>
    </xdr:to>
    <xdr:grpSp>
      <xdr:nvGrpSpPr>
        <xdr:cNvPr id="272" name="자원순환관련시설" hidden="1"/>
        <xdr:cNvGrpSpPr/>
      </xdr:nvGrpSpPr>
      <xdr:grpSpPr>
        <a:xfrm>
          <a:off x="8899511" y="6613616"/>
          <a:ext cx="2625739" cy="1527726"/>
          <a:chOff x="9372601" y="2028827"/>
          <a:chExt cx="2533650" cy="1357031"/>
        </a:xfrm>
      </xdr:grpSpPr>
      <xdr:sp macro="" textlink="">
        <xdr:nvSpPr>
          <xdr:cNvPr id="273" name="주거시설" hidden="1"/>
          <xdr:cNvSpPr/>
        </xdr:nvSpPr>
        <xdr:spPr>
          <a:xfrm>
            <a:off x="9372601" y="2028827"/>
            <a:ext cx="2533650" cy="1357031"/>
          </a:xfrm>
          <a:prstGeom prst="rect">
            <a:avLst/>
          </a:prstGeom>
          <a:solidFill>
            <a:schemeClr val="tx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000" b="1">
              <a:solidFill>
                <a:schemeClr val="tx1"/>
              </a:solidFill>
            </a:endParaRPr>
          </a:p>
        </xdr:txBody>
      </xdr:sp>
      <xdr:sp macro="[0]!공업용9" textlink="">
        <xdr:nvSpPr>
          <xdr:cNvPr id="274" name="직사각형 273" hidden="1"/>
          <xdr:cNvSpPr/>
        </xdr:nvSpPr>
        <xdr:spPr>
          <a:xfrm>
            <a:off x="9477375" y="2162176"/>
            <a:ext cx="2305050" cy="1113323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9.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∘정수장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하수 등 처리시설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∘고물상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∘폐기물 재활용 시설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폐기물 처분시설 및 폐기물 감량화시설</a:t>
            </a:r>
          </a:p>
        </xdr:txBody>
      </xdr:sp>
    </xdr:grpSp>
    <xdr:clientData/>
  </xdr:twoCellAnchor>
  <xdr:twoCellAnchor editAs="absolute">
    <xdr:from>
      <xdr:col>43</xdr:col>
      <xdr:colOff>430507</xdr:colOff>
      <xdr:row>16</xdr:row>
      <xdr:rowOff>259721</xdr:rowOff>
    </xdr:from>
    <xdr:to>
      <xdr:col>47</xdr:col>
      <xdr:colOff>514349</xdr:colOff>
      <xdr:row>24</xdr:row>
      <xdr:rowOff>197540</xdr:rowOff>
    </xdr:to>
    <xdr:grpSp>
      <xdr:nvGrpSpPr>
        <xdr:cNvPr id="275" name="축산시설" hidden="1"/>
        <xdr:cNvGrpSpPr/>
      </xdr:nvGrpSpPr>
      <xdr:grpSpPr>
        <a:xfrm>
          <a:off x="8898232" y="7041521"/>
          <a:ext cx="2827042" cy="2985819"/>
          <a:chOff x="9372601" y="2028827"/>
          <a:chExt cx="2533650" cy="2652208"/>
        </a:xfrm>
      </xdr:grpSpPr>
      <xdr:sp macro="" textlink="">
        <xdr:nvSpPr>
          <xdr:cNvPr id="276" name="주거시설" hidden="1"/>
          <xdr:cNvSpPr/>
        </xdr:nvSpPr>
        <xdr:spPr>
          <a:xfrm>
            <a:off x="9372601" y="2028827"/>
            <a:ext cx="2533650" cy="2652208"/>
          </a:xfrm>
          <a:prstGeom prst="rect">
            <a:avLst/>
          </a:prstGeom>
          <a:solidFill>
            <a:schemeClr val="tx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000" b="1">
              <a:solidFill>
                <a:schemeClr val="tx1"/>
              </a:solidFill>
            </a:endParaRPr>
          </a:p>
        </xdr:txBody>
      </xdr:sp>
      <xdr:sp macro="[0]!농수산용1" textlink="">
        <xdr:nvSpPr>
          <xdr:cNvPr id="277" name="직사각형 276" hidden="1"/>
          <xdr:cNvSpPr/>
        </xdr:nvSpPr>
        <xdr:spPr>
          <a:xfrm>
            <a:off x="9477375" y="2162176"/>
            <a:ext cx="2305050" cy="1172496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1.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∘가축용운동시설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인공수정센터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관리사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동물검역소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실험동물사육시설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∘양수장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경주용마사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∘도축장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도계장</a:t>
            </a:r>
          </a:p>
        </xdr:txBody>
      </xdr:sp>
      <xdr:sp macro="[0]!농수산용2" textlink="">
        <xdr:nvSpPr>
          <xdr:cNvPr id="393" name="직사각형 392" hidden="1"/>
          <xdr:cNvSpPr/>
        </xdr:nvSpPr>
        <xdr:spPr>
          <a:xfrm>
            <a:off x="9477375" y="3437672"/>
            <a:ext cx="2305050" cy="1164639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2.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∘축사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(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양잠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․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양봉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․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양돈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․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양계 및 부화장 포함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)</a:t>
            </a:r>
            <a:endParaRPr lang="ko-KR" altLang="en-US" sz="1000" b="1">
              <a:solidFill>
                <a:schemeClr val="tx1"/>
              </a:solidFill>
              <a:effectLst/>
              <a:latin typeface="+mj-ea"/>
              <a:ea typeface="+mj-ea"/>
              <a:cs typeface="+mn-cs"/>
            </a:endParaRP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∘가축시설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(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퇴비장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가축용창고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가축시장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)</a:t>
            </a:r>
            <a:endParaRPr lang="ko-KR" altLang="en-US" sz="1000" b="1">
              <a:solidFill>
                <a:schemeClr val="tx1"/>
              </a:solidFill>
              <a:effectLst/>
              <a:latin typeface="+mj-ea"/>
              <a:ea typeface="+mj-ea"/>
              <a:cs typeface="+mn-cs"/>
            </a:endParaRPr>
          </a:p>
        </xdr:txBody>
      </xdr:sp>
    </xdr:grpSp>
    <xdr:clientData/>
  </xdr:twoCellAnchor>
  <xdr:twoCellAnchor editAs="absolute">
    <xdr:from>
      <xdr:col>43</xdr:col>
      <xdr:colOff>429851</xdr:colOff>
      <xdr:row>17</xdr:row>
      <xdr:rowOff>347843</xdr:rowOff>
    </xdr:from>
    <xdr:to>
      <xdr:col>47</xdr:col>
      <xdr:colOff>409574</xdr:colOff>
      <xdr:row>22</xdr:row>
      <xdr:rowOff>196564</xdr:rowOff>
    </xdr:to>
    <xdr:grpSp>
      <xdr:nvGrpSpPr>
        <xdr:cNvPr id="278" name="수산시설" hidden="1"/>
        <xdr:cNvGrpSpPr/>
      </xdr:nvGrpSpPr>
      <xdr:grpSpPr>
        <a:xfrm>
          <a:off x="8897576" y="7510643"/>
          <a:ext cx="2722923" cy="1753721"/>
          <a:chOff x="9372601" y="2028825"/>
          <a:chExt cx="2533650" cy="1557775"/>
        </a:xfrm>
      </xdr:grpSpPr>
      <xdr:sp macro="" textlink="">
        <xdr:nvSpPr>
          <xdr:cNvPr id="279" name="주거시설" hidden="1"/>
          <xdr:cNvSpPr/>
        </xdr:nvSpPr>
        <xdr:spPr>
          <a:xfrm>
            <a:off x="9372601" y="2028825"/>
            <a:ext cx="2533650" cy="1557775"/>
          </a:xfrm>
          <a:prstGeom prst="rect">
            <a:avLst/>
          </a:prstGeom>
          <a:solidFill>
            <a:schemeClr val="tx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000" b="1">
              <a:solidFill>
                <a:schemeClr val="tx1"/>
              </a:solidFill>
            </a:endParaRPr>
          </a:p>
        </xdr:txBody>
      </xdr:sp>
      <xdr:sp macro="[0]!농수산용3" textlink="">
        <xdr:nvSpPr>
          <xdr:cNvPr id="280" name="직사각형 279" hidden="1"/>
          <xdr:cNvSpPr/>
        </xdr:nvSpPr>
        <xdr:spPr>
          <a:xfrm>
            <a:off x="9477375" y="2162176"/>
            <a:ext cx="2305050" cy="517760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3.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∘농수산용 냉동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․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냉장창고</a:t>
            </a:r>
          </a:p>
        </xdr:txBody>
      </xdr:sp>
      <xdr:sp macro="[0]!농수산용4" textlink="">
        <xdr:nvSpPr>
          <xdr:cNvPr id="395" name="직사각형 394" hidden="1"/>
          <xdr:cNvSpPr/>
        </xdr:nvSpPr>
        <xdr:spPr>
          <a:xfrm>
            <a:off x="9477375" y="2761786"/>
            <a:ext cx="2305050" cy="725276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4. 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∘육상양식장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(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양어시설 및 부화장 포함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)</a:t>
            </a:r>
            <a:endParaRPr lang="ko-KR" altLang="en-US" sz="1000" b="1">
              <a:solidFill>
                <a:schemeClr val="tx1"/>
              </a:solidFill>
              <a:effectLst/>
              <a:latin typeface="+mj-ea"/>
              <a:ea typeface="+mj-ea"/>
              <a:cs typeface="+mn-cs"/>
            </a:endParaRPr>
          </a:p>
        </xdr:txBody>
      </xdr:sp>
    </xdr:grpSp>
    <xdr:clientData/>
  </xdr:twoCellAnchor>
  <xdr:twoCellAnchor editAs="absolute">
    <xdr:from>
      <xdr:col>43</xdr:col>
      <xdr:colOff>430347</xdr:colOff>
      <xdr:row>19</xdr:row>
      <xdr:rowOff>6554</xdr:rowOff>
    </xdr:from>
    <xdr:to>
      <xdr:col>47</xdr:col>
      <xdr:colOff>400049</xdr:colOff>
      <xdr:row>27</xdr:row>
      <xdr:rowOff>197054</xdr:rowOff>
    </xdr:to>
    <xdr:grpSp>
      <xdr:nvGrpSpPr>
        <xdr:cNvPr id="281" name="농업시설" hidden="1"/>
        <xdr:cNvGrpSpPr/>
      </xdr:nvGrpSpPr>
      <xdr:grpSpPr>
        <a:xfrm>
          <a:off x="8898072" y="7931354"/>
          <a:ext cx="2712902" cy="3238500"/>
          <a:chOff x="9372601" y="1899361"/>
          <a:chExt cx="2533650" cy="2876657"/>
        </a:xfrm>
      </xdr:grpSpPr>
      <xdr:sp macro="" textlink="">
        <xdr:nvSpPr>
          <xdr:cNvPr id="282" name="주거시설" hidden="1"/>
          <xdr:cNvSpPr/>
        </xdr:nvSpPr>
        <xdr:spPr>
          <a:xfrm>
            <a:off x="9372601" y="1899361"/>
            <a:ext cx="2533650" cy="2876657"/>
          </a:xfrm>
          <a:prstGeom prst="rect">
            <a:avLst/>
          </a:prstGeom>
          <a:solidFill>
            <a:schemeClr val="tx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000" b="1">
              <a:solidFill>
                <a:schemeClr val="tx1"/>
              </a:solidFill>
            </a:endParaRPr>
          </a:p>
        </xdr:txBody>
      </xdr:sp>
      <xdr:sp macro="[0]!농수산용5" textlink="">
        <xdr:nvSpPr>
          <xdr:cNvPr id="283" name="직사각형 282" hidden="1"/>
          <xdr:cNvSpPr/>
        </xdr:nvSpPr>
        <xdr:spPr>
          <a:xfrm>
            <a:off x="9477375" y="1987648"/>
            <a:ext cx="2305050" cy="922591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5.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∘작물재배사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종묘배양시설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건조장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∘화초 및 분재 등의 온실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∘기타 식물관련시설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(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동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․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식물원 제외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)</a:t>
            </a:r>
            <a:endParaRPr lang="ko-KR" altLang="en-US" sz="1000" b="1">
              <a:solidFill>
                <a:schemeClr val="tx1"/>
              </a:solidFill>
              <a:effectLst/>
              <a:latin typeface="+mj-ea"/>
              <a:ea typeface="+mj-ea"/>
              <a:cs typeface="+mn-cs"/>
            </a:endParaRPr>
          </a:p>
        </xdr:txBody>
      </xdr:sp>
      <xdr:sp macro="[0]!농수산용6" textlink="">
        <xdr:nvSpPr>
          <xdr:cNvPr id="396" name="직사각형 395" hidden="1"/>
          <xdr:cNvSpPr/>
        </xdr:nvSpPr>
        <xdr:spPr>
          <a:xfrm>
            <a:off x="9477375" y="2982870"/>
            <a:ext cx="2305050" cy="512998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6.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∘전업농어가 창고</a:t>
            </a:r>
          </a:p>
        </xdr:txBody>
      </xdr:sp>
      <xdr:sp macro="[0]!농수산용7" textlink="">
        <xdr:nvSpPr>
          <xdr:cNvPr id="397" name="직사각형 396" hidden="1"/>
          <xdr:cNvSpPr/>
        </xdr:nvSpPr>
        <xdr:spPr>
          <a:xfrm>
            <a:off x="9477375" y="3539441"/>
            <a:ext cx="2305050" cy="500858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7.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∘저온저장고</a:t>
            </a:r>
          </a:p>
        </xdr:txBody>
      </xdr:sp>
      <xdr:sp macro="[0]!농수산용8" textlink="">
        <xdr:nvSpPr>
          <xdr:cNvPr id="398" name="직사각형 397" hidden="1"/>
          <xdr:cNvSpPr/>
        </xdr:nvSpPr>
        <xdr:spPr>
          <a:xfrm>
            <a:off x="9477375" y="4128383"/>
            <a:ext cx="2305050" cy="537276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 u="none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8.</a:t>
            </a:r>
          </a:p>
          <a:p>
            <a:pPr fontAlgn="base" latinLnBrk="1"/>
            <a:r>
              <a:rPr lang="ko-KR" altLang="en-US" sz="1000" b="1" u="none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∘농촌체류형쉼터</a:t>
            </a:r>
          </a:p>
        </xdr:txBody>
      </xdr:sp>
    </xdr:grpSp>
    <xdr:clientData/>
  </xdr:twoCellAnchor>
  <xdr:twoCellAnchor editAs="absolute">
    <xdr:from>
      <xdr:col>43</xdr:col>
      <xdr:colOff>429852</xdr:colOff>
      <xdr:row>20</xdr:row>
      <xdr:rowOff>54253</xdr:rowOff>
    </xdr:from>
    <xdr:to>
      <xdr:col>48</xdr:col>
      <xdr:colOff>200025</xdr:colOff>
      <xdr:row>31</xdr:row>
      <xdr:rowOff>81585</xdr:rowOff>
    </xdr:to>
    <xdr:grpSp>
      <xdr:nvGrpSpPr>
        <xdr:cNvPr id="284" name="문화및집회시설" hidden="1"/>
        <xdr:cNvGrpSpPr/>
      </xdr:nvGrpSpPr>
      <xdr:grpSpPr>
        <a:xfrm>
          <a:off x="8897577" y="8360053"/>
          <a:ext cx="3199173" cy="4218332"/>
          <a:chOff x="9372601" y="2028828"/>
          <a:chExt cx="2533650" cy="2956970"/>
        </a:xfrm>
      </xdr:grpSpPr>
      <xdr:sp macro="" textlink="">
        <xdr:nvSpPr>
          <xdr:cNvPr id="285" name="주거시설" hidden="1"/>
          <xdr:cNvSpPr/>
        </xdr:nvSpPr>
        <xdr:spPr>
          <a:xfrm>
            <a:off x="9372601" y="2028828"/>
            <a:ext cx="2533650" cy="2956970"/>
          </a:xfrm>
          <a:prstGeom prst="rect">
            <a:avLst/>
          </a:prstGeom>
          <a:solidFill>
            <a:schemeClr val="tx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000" b="1">
              <a:solidFill>
                <a:schemeClr val="tx1"/>
              </a:solidFill>
            </a:endParaRPr>
          </a:p>
        </xdr:txBody>
      </xdr:sp>
      <xdr:sp macro="[0]!문화복지교육1" textlink="">
        <xdr:nvSpPr>
          <xdr:cNvPr id="286" name="직사각형 285" hidden="1"/>
          <xdr:cNvSpPr/>
        </xdr:nvSpPr>
        <xdr:spPr>
          <a:xfrm>
            <a:off x="9477375" y="2100240"/>
            <a:ext cx="2305050" cy="1794038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1.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∘예식장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∘공연장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(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극장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영화관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연예장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음악당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서커스장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비디오물소극장 등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)</a:t>
            </a:r>
            <a:endParaRPr lang="ko-KR" altLang="en-US" sz="1000" b="1">
              <a:solidFill>
                <a:schemeClr val="tx1"/>
              </a:solidFill>
              <a:effectLst/>
              <a:latin typeface="+mj-ea"/>
              <a:ea typeface="+mj-ea"/>
              <a:cs typeface="+mn-cs"/>
            </a:endParaRP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∘집회장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(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공회장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회의장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경마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․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경륜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․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경정 장외발매소 및 전화투표소 등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)</a:t>
            </a:r>
            <a:endParaRPr lang="ko-KR" altLang="en-US" sz="1000" b="1">
              <a:solidFill>
                <a:schemeClr val="tx1"/>
              </a:solidFill>
              <a:effectLst/>
              <a:latin typeface="+mj-ea"/>
              <a:ea typeface="+mj-ea"/>
              <a:cs typeface="+mn-cs"/>
            </a:endParaRP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∘전시장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(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박물관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미술관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과학관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문화관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체험관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/>
            </a:r>
            <a:b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</a:b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기념관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산업전시장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박람회장 등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)</a:t>
            </a:r>
            <a:endParaRPr lang="ko-KR" altLang="en-US" sz="1000" b="1">
              <a:solidFill>
                <a:schemeClr val="tx1"/>
              </a:solidFill>
              <a:effectLst/>
              <a:latin typeface="+mj-ea"/>
              <a:ea typeface="+mj-ea"/>
              <a:cs typeface="+mn-cs"/>
            </a:endParaRP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∘관람장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(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경마장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경륜장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경정장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자동차경기장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기타 이와 유사한 것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)</a:t>
            </a:r>
            <a:endParaRPr lang="ko-KR" altLang="en-US" sz="1000" b="1">
              <a:solidFill>
                <a:schemeClr val="tx1"/>
              </a:solidFill>
              <a:effectLst/>
              <a:latin typeface="+mj-ea"/>
              <a:ea typeface="+mj-ea"/>
              <a:cs typeface="+mn-cs"/>
            </a:endParaRPr>
          </a:p>
        </xdr:txBody>
      </xdr:sp>
      <xdr:sp macro="[0]!문화복지교육2" textlink="">
        <xdr:nvSpPr>
          <xdr:cNvPr id="399" name="직사각형 398" hidden="1"/>
          <xdr:cNvSpPr/>
        </xdr:nvSpPr>
        <xdr:spPr>
          <a:xfrm>
            <a:off x="9477375" y="3964717"/>
            <a:ext cx="2305050" cy="451329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2.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∘대형수족관</a:t>
            </a:r>
          </a:p>
        </xdr:txBody>
      </xdr:sp>
      <xdr:sp macro="[0]!문화복지교육3" textlink="">
        <xdr:nvSpPr>
          <xdr:cNvPr id="400" name="직사각형 399" hidden="1"/>
          <xdr:cNvSpPr/>
        </xdr:nvSpPr>
        <xdr:spPr>
          <a:xfrm>
            <a:off x="9477375" y="4486486"/>
            <a:ext cx="2305050" cy="424158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3.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∘동물원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식물원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그 외 수족관</a:t>
            </a:r>
          </a:p>
        </xdr:txBody>
      </xdr:sp>
    </xdr:grpSp>
    <xdr:clientData/>
  </xdr:twoCellAnchor>
  <xdr:twoCellAnchor editAs="absolute">
    <xdr:from>
      <xdr:col>43</xdr:col>
      <xdr:colOff>429818</xdr:colOff>
      <xdr:row>21</xdr:row>
      <xdr:rowOff>124290</xdr:rowOff>
    </xdr:from>
    <xdr:to>
      <xdr:col>48</xdr:col>
      <xdr:colOff>28574</xdr:colOff>
      <xdr:row>25</xdr:row>
      <xdr:rowOff>233106</xdr:rowOff>
    </xdr:to>
    <xdr:grpSp>
      <xdr:nvGrpSpPr>
        <xdr:cNvPr id="287" name="관광휴게시설" hidden="1"/>
        <xdr:cNvGrpSpPr/>
      </xdr:nvGrpSpPr>
      <xdr:grpSpPr>
        <a:xfrm>
          <a:off x="8897543" y="8811090"/>
          <a:ext cx="3027756" cy="1632816"/>
          <a:chOff x="9372601" y="2028826"/>
          <a:chExt cx="2533650" cy="1208891"/>
        </a:xfrm>
      </xdr:grpSpPr>
      <xdr:sp macro="" textlink="">
        <xdr:nvSpPr>
          <xdr:cNvPr id="288" name="주거시설" hidden="1"/>
          <xdr:cNvSpPr/>
        </xdr:nvSpPr>
        <xdr:spPr>
          <a:xfrm>
            <a:off x="9372601" y="2028826"/>
            <a:ext cx="2533650" cy="1208891"/>
          </a:xfrm>
          <a:prstGeom prst="rect">
            <a:avLst/>
          </a:prstGeom>
          <a:solidFill>
            <a:schemeClr val="tx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000" b="1">
              <a:solidFill>
                <a:schemeClr val="tx1"/>
              </a:solidFill>
            </a:endParaRPr>
          </a:p>
        </xdr:txBody>
      </xdr:sp>
      <xdr:sp macro="[0]!문화복지교육4" textlink="">
        <xdr:nvSpPr>
          <xdr:cNvPr id="289" name="직사각형 288" hidden="1"/>
          <xdr:cNvSpPr/>
        </xdr:nvSpPr>
        <xdr:spPr>
          <a:xfrm>
            <a:off x="9477375" y="2162175"/>
            <a:ext cx="2305050" cy="926234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4.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∘야외음악당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야외극장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어린이회관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관망탑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휴게소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∘공원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유원지 또는 관광지에 부수되는 시설</a:t>
            </a:r>
          </a:p>
        </xdr:txBody>
      </xdr:sp>
    </xdr:grpSp>
    <xdr:clientData/>
  </xdr:twoCellAnchor>
  <xdr:twoCellAnchor editAs="absolute">
    <xdr:from>
      <xdr:col>43</xdr:col>
      <xdr:colOff>424282</xdr:colOff>
      <xdr:row>22</xdr:row>
      <xdr:rowOff>216178</xdr:rowOff>
    </xdr:from>
    <xdr:to>
      <xdr:col>48</xdr:col>
      <xdr:colOff>171450</xdr:colOff>
      <xdr:row>28</xdr:row>
      <xdr:rowOff>164410</xdr:rowOff>
    </xdr:to>
    <xdr:grpSp>
      <xdr:nvGrpSpPr>
        <xdr:cNvPr id="290" name="종교시설" hidden="1"/>
        <xdr:cNvGrpSpPr/>
      </xdr:nvGrpSpPr>
      <xdr:grpSpPr>
        <a:xfrm>
          <a:off x="8892007" y="9283978"/>
          <a:ext cx="3176168" cy="2234232"/>
          <a:chOff x="9372603" y="2028827"/>
          <a:chExt cx="2533650" cy="1599082"/>
        </a:xfrm>
      </xdr:grpSpPr>
      <xdr:sp macro="" textlink="">
        <xdr:nvSpPr>
          <xdr:cNvPr id="291" name="주거시설" hidden="1"/>
          <xdr:cNvSpPr/>
        </xdr:nvSpPr>
        <xdr:spPr>
          <a:xfrm>
            <a:off x="9372603" y="2028827"/>
            <a:ext cx="2533650" cy="1599082"/>
          </a:xfrm>
          <a:prstGeom prst="rect">
            <a:avLst/>
          </a:prstGeom>
          <a:solidFill>
            <a:schemeClr val="tx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000" b="1">
              <a:solidFill>
                <a:schemeClr val="tx1"/>
              </a:solidFill>
            </a:endParaRPr>
          </a:p>
        </xdr:txBody>
      </xdr:sp>
      <xdr:sp macro="[0]!문화복지교육5" textlink="">
        <xdr:nvSpPr>
          <xdr:cNvPr id="292" name="직사각형 291" hidden="1"/>
          <xdr:cNvSpPr/>
        </xdr:nvSpPr>
        <xdr:spPr>
          <a:xfrm>
            <a:off x="9477375" y="2162176"/>
            <a:ext cx="2305050" cy="914427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5.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∘교회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․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성당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․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사찰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․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기도원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․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수도원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․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수녀원 등</a:t>
            </a:r>
            <a:b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</a:b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종교집회장과 종교집회장내 설치하는 봉안당</a:t>
            </a:r>
          </a:p>
        </xdr:txBody>
      </xdr:sp>
      <xdr:sp macro="[0]!문화복지교육6" textlink="">
        <xdr:nvSpPr>
          <xdr:cNvPr id="401" name="직사각형 400" hidden="1"/>
          <xdr:cNvSpPr/>
        </xdr:nvSpPr>
        <xdr:spPr>
          <a:xfrm>
            <a:off x="9477375" y="3129956"/>
            <a:ext cx="2305050" cy="396424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6.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∘사우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(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재실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정각 포함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)</a:t>
            </a:r>
            <a:endParaRPr lang="ko-KR" altLang="en-US" sz="1000" b="1">
              <a:solidFill>
                <a:schemeClr val="tx1"/>
              </a:solidFill>
              <a:effectLst/>
              <a:latin typeface="+mj-ea"/>
              <a:ea typeface="+mj-ea"/>
              <a:cs typeface="+mn-cs"/>
            </a:endParaRPr>
          </a:p>
        </xdr:txBody>
      </xdr:sp>
    </xdr:grpSp>
    <xdr:clientData/>
  </xdr:twoCellAnchor>
  <xdr:twoCellAnchor editAs="absolute">
    <xdr:from>
      <xdr:col>43</xdr:col>
      <xdr:colOff>424402</xdr:colOff>
      <xdr:row>23</xdr:row>
      <xdr:rowOff>297420</xdr:rowOff>
    </xdr:from>
    <xdr:to>
      <xdr:col>47</xdr:col>
      <xdr:colOff>533400</xdr:colOff>
      <xdr:row>30</xdr:row>
      <xdr:rowOff>178051</xdr:rowOff>
    </xdr:to>
    <xdr:grpSp>
      <xdr:nvGrpSpPr>
        <xdr:cNvPr id="293" name="운동시설" hidden="1"/>
        <xdr:cNvGrpSpPr/>
      </xdr:nvGrpSpPr>
      <xdr:grpSpPr>
        <a:xfrm>
          <a:off x="8892127" y="9746220"/>
          <a:ext cx="2852198" cy="2547631"/>
          <a:chOff x="9372601" y="2028827"/>
          <a:chExt cx="2533650" cy="1931539"/>
        </a:xfrm>
      </xdr:grpSpPr>
      <xdr:sp macro="" textlink="">
        <xdr:nvSpPr>
          <xdr:cNvPr id="294" name="주거시설" hidden="1"/>
          <xdr:cNvSpPr/>
        </xdr:nvSpPr>
        <xdr:spPr>
          <a:xfrm>
            <a:off x="9372601" y="2028827"/>
            <a:ext cx="2533650" cy="1931539"/>
          </a:xfrm>
          <a:prstGeom prst="rect">
            <a:avLst/>
          </a:prstGeom>
          <a:solidFill>
            <a:schemeClr val="tx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000" b="1">
              <a:solidFill>
                <a:schemeClr val="tx1"/>
              </a:solidFill>
            </a:endParaRPr>
          </a:p>
        </xdr:txBody>
      </xdr:sp>
      <xdr:sp macro="[0]!문화복지교육7" textlink="">
        <xdr:nvSpPr>
          <xdr:cNvPr id="295" name="직사각형 294" hidden="1"/>
          <xdr:cNvSpPr/>
        </xdr:nvSpPr>
        <xdr:spPr>
          <a:xfrm>
            <a:off x="9477375" y="2162176"/>
            <a:ext cx="2305050" cy="799820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7.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∘골프장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스키장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자동차경주장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승마장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옥내수영장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옥내빙상장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종합체육시설업</a:t>
            </a:r>
          </a:p>
        </xdr:txBody>
      </xdr:sp>
      <xdr:sp macro="[0]!문화복지교육8" textlink="">
        <xdr:nvSpPr>
          <xdr:cNvPr id="402" name="직사각형 401" hidden="1"/>
          <xdr:cNvSpPr/>
        </xdr:nvSpPr>
        <xdr:spPr>
          <a:xfrm>
            <a:off x="9477375" y="3042095"/>
            <a:ext cx="2305050" cy="799820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8. 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∘롤러스케이트장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체육시설의 설치･이용에 관한 법률에 따른 시설 중 용도번호 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Ⅴ-7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에 속하지 않는 것</a:t>
            </a:r>
          </a:p>
        </xdr:txBody>
      </xdr:sp>
    </xdr:grpSp>
    <xdr:clientData/>
  </xdr:twoCellAnchor>
  <xdr:twoCellAnchor editAs="absolute">
    <xdr:from>
      <xdr:col>43</xdr:col>
      <xdr:colOff>424841</xdr:colOff>
      <xdr:row>24</xdr:row>
      <xdr:rowOff>362975</xdr:rowOff>
    </xdr:from>
    <xdr:to>
      <xdr:col>47</xdr:col>
      <xdr:colOff>638175</xdr:colOff>
      <xdr:row>30</xdr:row>
      <xdr:rowOff>84507</xdr:rowOff>
    </xdr:to>
    <xdr:grpSp>
      <xdr:nvGrpSpPr>
        <xdr:cNvPr id="296" name="교육연구시설" hidden="1"/>
        <xdr:cNvGrpSpPr/>
      </xdr:nvGrpSpPr>
      <xdr:grpSpPr>
        <a:xfrm>
          <a:off x="8892566" y="10192775"/>
          <a:ext cx="2956534" cy="2007532"/>
          <a:chOff x="9372601" y="2028827"/>
          <a:chExt cx="2533650" cy="1402494"/>
        </a:xfrm>
      </xdr:grpSpPr>
      <xdr:sp macro="" textlink="">
        <xdr:nvSpPr>
          <xdr:cNvPr id="297" name="주거시설" hidden="1"/>
          <xdr:cNvSpPr/>
        </xdr:nvSpPr>
        <xdr:spPr>
          <a:xfrm>
            <a:off x="9372601" y="2028827"/>
            <a:ext cx="2533650" cy="1402494"/>
          </a:xfrm>
          <a:prstGeom prst="rect">
            <a:avLst/>
          </a:prstGeom>
          <a:solidFill>
            <a:schemeClr val="tx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000" b="1">
              <a:solidFill>
                <a:schemeClr val="tx1"/>
              </a:solidFill>
            </a:endParaRPr>
          </a:p>
        </xdr:txBody>
      </xdr:sp>
      <xdr:sp macro="[0]!문화복지교육9" textlink="">
        <xdr:nvSpPr>
          <xdr:cNvPr id="298" name="직사각형 297" hidden="1"/>
          <xdr:cNvSpPr/>
        </xdr:nvSpPr>
        <xdr:spPr>
          <a:xfrm>
            <a:off x="9477375" y="2162176"/>
            <a:ext cx="2305050" cy="558440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9.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∘학교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교육원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(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연수원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),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직업훈련소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연구소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도서관</a:t>
            </a:r>
          </a:p>
        </xdr:txBody>
      </xdr:sp>
      <xdr:sp macro="[0]!문화복지교육10" textlink="">
        <xdr:nvSpPr>
          <xdr:cNvPr id="403" name="직사각형 402" hidden="1"/>
          <xdr:cNvSpPr/>
        </xdr:nvSpPr>
        <xdr:spPr>
          <a:xfrm>
            <a:off x="9477375" y="2796733"/>
            <a:ext cx="2305050" cy="558440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10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∘학원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(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무도학원제외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),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운전학원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정비학원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교습소</a:t>
            </a:r>
          </a:p>
        </xdr:txBody>
      </xdr:sp>
    </xdr:grpSp>
    <xdr:clientData/>
  </xdr:twoCellAnchor>
  <xdr:twoCellAnchor editAs="absolute">
    <xdr:from>
      <xdr:col>43</xdr:col>
      <xdr:colOff>431481</xdr:colOff>
      <xdr:row>26</xdr:row>
      <xdr:rowOff>33084</xdr:rowOff>
    </xdr:from>
    <xdr:to>
      <xdr:col>47</xdr:col>
      <xdr:colOff>609600</xdr:colOff>
      <xdr:row>30</xdr:row>
      <xdr:rowOff>125433</xdr:rowOff>
    </xdr:to>
    <xdr:grpSp>
      <xdr:nvGrpSpPr>
        <xdr:cNvPr id="299" name="수련시설" hidden="1"/>
        <xdr:cNvGrpSpPr/>
      </xdr:nvGrpSpPr>
      <xdr:grpSpPr>
        <a:xfrm>
          <a:off x="8899206" y="10624884"/>
          <a:ext cx="2921319" cy="1616349"/>
          <a:chOff x="9372600" y="2028827"/>
          <a:chExt cx="2533650" cy="911003"/>
        </a:xfrm>
      </xdr:grpSpPr>
      <xdr:sp macro="" textlink="">
        <xdr:nvSpPr>
          <xdr:cNvPr id="300" name="주거시설" hidden="1"/>
          <xdr:cNvSpPr/>
        </xdr:nvSpPr>
        <xdr:spPr>
          <a:xfrm>
            <a:off x="9372600" y="2028827"/>
            <a:ext cx="2533650" cy="911003"/>
          </a:xfrm>
          <a:prstGeom prst="rect">
            <a:avLst/>
          </a:prstGeom>
          <a:solidFill>
            <a:schemeClr val="tx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000" b="1">
              <a:solidFill>
                <a:schemeClr val="tx1"/>
              </a:solidFill>
            </a:endParaRPr>
          </a:p>
        </xdr:txBody>
      </xdr:sp>
      <xdr:sp macro="[0]!문화복지교육11" textlink="">
        <xdr:nvSpPr>
          <xdr:cNvPr id="301" name="직사각형 300" hidden="1"/>
          <xdr:cNvSpPr/>
        </xdr:nvSpPr>
        <xdr:spPr>
          <a:xfrm>
            <a:off x="9477375" y="2162175"/>
            <a:ext cx="2305050" cy="707632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11.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∘청소년수련관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청소년문화의집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청소년특화시설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유스호스텔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청소년수련원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청소년야영장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기타 이와 유사한 것</a:t>
            </a:r>
          </a:p>
        </xdr:txBody>
      </xdr:sp>
    </xdr:grpSp>
    <xdr:clientData/>
  </xdr:twoCellAnchor>
  <xdr:twoCellAnchor editAs="absolute">
    <xdr:from>
      <xdr:col>43</xdr:col>
      <xdr:colOff>431181</xdr:colOff>
      <xdr:row>27</xdr:row>
      <xdr:rowOff>114715</xdr:rowOff>
    </xdr:from>
    <xdr:to>
      <xdr:col>47</xdr:col>
      <xdr:colOff>657225</xdr:colOff>
      <xdr:row>31</xdr:row>
      <xdr:rowOff>147844</xdr:rowOff>
    </xdr:to>
    <xdr:grpSp>
      <xdr:nvGrpSpPr>
        <xdr:cNvPr id="302" name="야영장시설" hidden="1"/>
        <xdr:cNvGrpSpPr/>
      </xdr:nvGrpSpPr>
      <xdr:grpSpPr>
        <a:xfrm>
          <a:off x="8898906" y="11087515"/>
          <a:ext cx="2969244" cy="1557129"/>
          <a:chOff x="9372601" y="2032873"/>
          <a:chExt cx="2533650" cy="1062807"/>
        </a:xfrm>
      </xdr:grpSpPr>
      <xdr:sp macro="" textlink="">
        <xdr:nvSpPr>
          <xdr:cNvPr id="303" name="주거시설" hidden="1"/>
          <xdr:cNvSpPr/>
        </xdr:nvSpPr>
        <xdr:spPr>
          <a:xfrm>
            <a:off x="9372601" y="2032873"/>
            <a:ext cx="2533650" cy="1062807"/>
          </a:xfrm>
          <a:prstGeom prst="rect">
            <a:avLst/>
          </a:prstGeom>
          <a:solidFill>
            <a:schemeClr val="tx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000" b="1">
              <a:solidFill>
                <a:schemeClr val="tx1"/>
              </a:solidFill>
            </a:endParaRPr>
          </a:p>
        </xdr:txBody>
      </xdr:sp>
      <xdr:sp macro="[0]!문화복지교육12a" textlink="">
        <xdr:nvSpPr>
          <xdr:cNvPr id="304" name="직사각형 303" hidden="1"/>
          <xdr:cNvSpPr/>
        </xdr:nvSpPr>
        <xdr:spPr>
          <a:xfrm>
            <a:off x="9477375" y="2162176"/>
            <a:ext cx="2305050" cy="371474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12a.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∘일반야영장</a:t>
            </a:r>
          </a:p>
        </xdr:txBody>
      </xdr:sp>
      <xdr:sp macro="[0]!문화복지교육12b" textlink="">
        <xdr:nvSpPr>
          <xdr:cNvPr id="404" name="직사각형 403" hidden="1"/>
          <xdr:cNvSpPr/>
        </xdr:nvSpPr>
        <xdr:spPr>
          <a:xfrm>
            <a:off x="9477375" y="2611586"/>
            <a:ext cx="2305050" cy="416600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12b.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∘야영장 시설로 관리동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샤워실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대피소 등</a:t>
            </a:r>
          </a:p>
        </xdr:txBody>
      </xdr:sp>
    </xdr:grpSp>
    <xdr:clientData/>
  </xdr:twoCellAnchor>
  <xdr:twoCellAnchor editAs="absolute">
    <xdr:from>
      <xdr:col>43</xdr:col>
      <xdr:colOff>424281</xdr:colOff>
      <xdr:row>28</xdr:row>
      <xdr:rowOff>133253</xdr:rowOff>
    </xdr:from>
    <xdr:to>
      <xdr:col>48</xdr:col>
      <xdr:colOff>333375</xdr:colOff>
      <xdr:row>36</xdr:row>
      <xdr:rowOff>151742</xdr:rowOff>
    </xdr:to>
    <xdr:grpSp>
      <xdr:nvGrpSpPr>
        <xdr:cNvPr id="305" name="노유자시설" hidden="1"/>
        <xdr:cNvGrpSpPr/>
      </xdr:nvGrpSpPr>
      <xdr:grpSpPr>
        <a:xfrm>
          <a:off x="8892006" y="11487053"/>
          <a:ext cx="3338094" cy="3066489"/>
          <a:chOff x="9372601" y="2028827"/>
          <a:chExt cx="2533650" cy="2161921"/>
        </a:xfrm>
      </xdr:grpSpPr>
      <xdr:sp macro="" textlink="">
        <xdr:nvSpPr>
          <xdr:cNvPr id="306" name="주거시설" hidden="1"/>
          <xdr:cNvSpPr/>
        </xdr:nvSpPr>
        <xdr:spPr>
          <a:xfrm>
            <a:off x="9372601" y="2028827"/>
            <a:ext cx="2533650" cy="2161921"/>
          </a:xfrm>
          <a:prstGeom prst="rect">
            <a:avLst/>
          </a:prstGeom>
          <a:solidFill>
            <a:schemeClr val="tx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000" b="1">
              <a:solidFill>
                <a:schemeClr val="tx1"/>
              </a:solidFill>
            </a:endParaRPr>
          </a:p>
        </xdr:txBody>
      </xdr:sp>
      <xdr:sp macro="[0]!문화복지교육13" textlink="">
        <xdr:nvSpPr>
          <xdr:cNvPr id="307" name="직사각형 306" hidden="1"/>
          <xdr:cNvSpPr/>
        </xdr:nvSpPr>
        <xdr:spPr>
          <a:xfrm>
            <a:off x="9477375" y="2162175"/>
            <a:ext cx="2305050" cy="780410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13.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∘아동관련시설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∘노인복지시설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∘기타 사회복지시설 및 근로복지시설</a:t>
            </a:r>
          </a:p>
        </xdr:txBody>
      </xdr:sp>
      <xdr:sp macro="[0]!문화복지교육14" textlink="">
        <xdr:nvSpPr>
          <xdr:cNvPr id="405" name="직사각형 404" hidden="1"/>
          <xdr:cNvSpPr/>
        </xdr:nvSpPr>
        <xdr:spPr>
          <a:xfrm>
            <a:off x="9477375" y="3025173"/>
            <a:ext cx="2305050" cy="1054970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14.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∘고아원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∘노인주거복지시설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(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양로시설 등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)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및 노인여가복지시설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(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경로당 등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)</a:t>
            </a:r>
            <a:endParaRPr lang="ko-KR" altLang="en-US" sz="1000" b="1">
              <a:solidFill>
                <a:schemeClr val="tx1"/>
              </a:solidFill>
              <a:effectLst/>
              <a:latin typeface="+mj-ea"/>
              <a:ea typeface="+mj-ea"/>
              <a:cs typeface="+mn-cs"/>
            </a:endParaRP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∘용도번호 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Ⅴ-13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을 제외한 기타 이와 유사한 시설</a:t>
            </a:r>
          </a:p>
        </xdr:txBody>
      </xdr:sp>
    </xdr:grpSp>
    <xdr:clientData/>
  </xdr:twoCellAnchor>
  <xdr:twoCellAnchor editAs="absolute">
    <xdr:from>
      <xdr:col>43</xdr:col>
      <xdr:colOff>424279</xdr:colOff>
      <xdr:row>29</xdr:row>
      <xdr:rowOff>233545</xdr:rowOff>
    </xdr:from>
    <xdr:to>
      <xdr:col>47</xdr:col>
      <xdr:colOff>431799</xdr:colOff>
      <xdr:row>33</xdr:row>
      <xdr:rowOff>52569</xdr:rowOff>
    </xdr:to>
    <xdr:grpSp>
      <xdr:nvGrpSpPr>
        <xdr:cNvPr id="308" name="묘지관련시설" hidden="1"/>
        <xdr:cNvGrpSpPr/>
      </xdr:nvGrpSpPr>
      <xdr:grpSpPr>
        <a:xfrm>
          <a:off x="8892004" y="11968345"/>
          <a:ext cx="2750720" cy="1343024"/>
          <a:chOff x="9372601" y="2028827"/>
          <a:chExt cx="2533650" cy="1192966"/>
        </a:xfrm>
      </xdr:grpSpPr>
      <xdr:sp macro="" textlink="">
        <xdr:nvSpPr>
          <xdr:cNvPr id="309" name="주거시설" hidden="1"/>
          <xdr:cNvSpPr/>
        </xdr:nvSpPr>
        <xdr:spPr>
          <a:xfrm>
            <a:off x="9372601" y="2028827"/>
            <a:ext cx="2533650" cy="1192966"/>
          </a:xfrm>
          <a:prstGeom prst="rect">
            <a:avLst/>
          </a:prstGeom>
          <a:solidFill>
            <a:schemeClr val="tx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000" b="1">
              <a:solidFill>
                <a:schemeClr val="tx1"/>
              </a:solidFill>
            </a:endParaRPr>
          </a:p>
        </xdr:txBody>
      </xdr:sp>
      <xdr:sp macro="[0]!문화복지교육15" textlink="">
        <xdr:nvSpPr>
          <xdr:cNvPr id="310" name="직사각형 309" hidden="1"/>
          <xdr:cNvSpPr/>
        </xdr:nvSpPr>
        <xdr:spPr>
          <a:xfrm>
            <a:off x="9477375" y="2162176"/>
            <a:ext cx="2305050" cy="958086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15.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∘화장시설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∘봉안당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(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종교시설에 해당하는 것 제외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)</a:t>
            </a:r>
            <a:endParaRPr lang="ko-KR" altLang="en-US" sz="1000" b="1">
              <a:solidFill>
                <a:schemeClr val="tx1"/>
              </a:solidFill>
              <a:effectLst/>
              <a:latin typeface="+mj-ea"/>
              <a:ea typeface="+mj-ea"/>
              <a:cs typeface="+mn-cs"/>
            </a:endParaRP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∘묘지와 자연장지에 부수되는 건축물</a:t>
            </a:r>
          </a:p>
        </xdr:txBody>
      </xdr:sp>
    </xdr:grpSp>
    <xdr:clientData/>
  </xdr:twoCellAnchor>
  <xdr:twoCellAnchor editAs="absolute">
    <xdr:from>
      <xdr:col>43</xdr:col>
      <xdr:colOff>424279</xdr:colOff>
      <xdr:row>30</xdr:row>
      <xdr:rowOff>322532</xdr:rowOff>
    </xdr:from>
    <xdr:to>
      <xdr:col>47</xdr:col>
      <xdr:colOff>581025</xdr:colOff>
      <xdr:row>37</xdr:row>
      <xdr:rowOff>151741</xdr:rowOff>
    </xdr:to>
    <xdr:grpSp>
      <xdr:nvGrpSpPr>
        <xdr:cNvPr id="311" name="장례시설" hidden="1"/>
        <xdr:cNvGrpSpPr/>
      </xdr:nvGrpSpPr>
      <xdr:grpSpPr>
        <a:xfrm>
          <a:off x="8892004" y="12438332"/>
          <a:ext cx="2899946" cy="2496209"/>
          <a:chOff x="9372601" y="2028827"/>
          <a:chExt cx="2533650" cy="1483706"/>
        </a:xfrm>
      </xdr:grpSpPr>
      <xdr:sp macro="" textlink="">
        <xdr:nvSpPr>
          <xdr:cNvPr id="312" name="주거시설" hidden="1"/>
          <xdr:cNvSpPr/>
        </xdr:nvSpPr>
        <xdr:spPr>
          <a:xfrm>
            <a:off x="9372601" y="2028827"/>
            <a:ext cx="2533650" cy="1483706"/>
          </a:xfrm>
          <a:prstGeom prst="rect">
            <a:avLst/>
          </a:prstGeom>
          <a:solidFill>
            <a:schemeClr val="tx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000" b="1">
              <a:solidFill>
                <a:schemeClr val="tx1"/>
              </a:solidFill>
            </a:endParaRPr>
          </a:p>
        </xdr:txBody>
      </xdr:sp>
      <xdr:sp macro="[0]!문화복지교육16a" textlink="">
        <xdr:nvSpPr>
          <xdr:cNvPr id="313" name="직사각형 312" hidden="1"/>
          <xdr:cNvSpPr/>
        </xdr:nvSpPr>
        <xdr:spPr>
          <a:xfrm>
            <a:off x="9477375" y="2162176"/>
            <a:ext cx="2305050" cy="371474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16a.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∘장례식장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(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종합병원부속장례식장 제외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)</a:t>
            </a:r>
            <a:endParaRPr lang="ko-KR" altLang="en-US" sz="1000" b="1">
              <a:solidFill>
                <a:schemeClr val="tx1"/>
              </a:solidFill>
              <a:effectLst/>
              <a:latin typeface="+mj-ea"/>
              <a:ea typeface="+mj-ea"/>
              <a:cs typeface="+mn-cs"/>
            </a:endParaRPr>
          </a:p>
        </xdr:txBody>
      </xdr:sp>
      <xdr:sp macro="[0]!문화복지교육16b" textlink="">
        <xdr:nvSpPr>
          <xdr:cNvPr id="406" name="직사각형 405" hidden="1"/>
          <xdr:cNvSpPr/>
        </xdr:nvSpPr>
        <xdr:spPr>
          <a:xfrm>
            <a:off x="9477375" y="2610595"/>
            <a:ext cx="2305050" cy="371474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16b.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∘동물전용의 장례식장</a:t>
            </a:r>
          </a:p>
        </xdr:txBody>
      </xdr:sp>
      <xdr:sp macro="[0]!문화복지교육16c" textlink="">
        <xdr:nvSpPr>
          <xdr:cNvPr id="407" name="직사각형 406" hidden="1"/>
          <xdr:cNvSpPr/>
        </xdr:nvSpPr>
        <xdr:spPr>
          <a:xfrm>
            <a:off x="9477375" y="3059016"/>
            <a:ext cx="2305050" cy="371474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16c.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∘장의사</a:t>
            </a:r>
          </a:p>
        </xdr:txBody>
      </xdr:sp>
    </xdr:grpSp>
    <xdr:clientData/>
  </xdr:twoCellAnchor>
  <xdr:twoCellAnchor editAs="absolute">
    <xdr:from>
      <xdr:col>43</xdr:col>
      <xdr:colOff>431124</xdr:colOff>
      <xdr:row>31</xdr:row>
      <xdr:rowOff>366237</xdr:rowOff>
    </xdr:from>
    <xdr:to>
      <xdr:col>46</xdr:col>
      <xdr:colOff>609599</xdr:colOff>
      <xdr:row>34</xdr:row>
      <xdr:rowOff>73301</xdr:rowOff>
    </xdr:to>
    <xdr:grpSp>
      <xdr:nvGrpSpPr>
        <xdr:cNvPr id="314" name="주민공동이용시설" hidden="1"/>
        <xdr:cNvGrpSpPr/>
      </xdr:nvGrpSpPr>
      <xdr:grpSpPr>
        <a:xfrm>
          <a:off x="8898849" y="12863037"/>
          <a:ext cx="2235875" cy="850064"/>
          <a:chOff x="9372601" y="2028827"/>
          <a:chExt cx="2533650" cy="625687"/>
        </a:xfrm>
      </xdr:grpSpPr>
      <xdr:sp macro="" textlink="">
        <xdr:nvSpPr>
          <xdr:cNvPr id="315" name="주거시설" hidden="1"/>
          <xdr:cNvSpPr/>
        </xdr:nvSpPr>
        <xdr:spPr>
          <a:xfrm>
            <a:off x="9372601" y="2028827"/>
            <a:ext cx="2533650" cy="625687"/>
          </a:xfrm>
          <a:prstGeom prst="rect">
            <a:avLst/>
          </a:prstGeom>
          <a:solidFill>
            <a:schemeClr val="tx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000" b="1">
              <a:solidFill>
                <a:schemeClr val="tx1"/>
              </a:solidFill>
            </a:endParaRPr>
          </a:p>
        </xdr:txBody>
      </xdr:sp>
      <xdr:sp macro="[0]!문화복지교육17" textlink="">
        <xdr:nvSpPr>
          <xdr:cNvPr id="316" name="직사각형 315" hidden="1"/>
          <xdr:cNvSpPr/>
        </xdr:nvSpPr>
        <xdr:spPr>
          <a:xfrm>
            <a:off x="9477375" y="2119501"/>
            <a:ext cx="2305050" cy="437471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17.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</a:t>
            </a:r>
            <a:r>
              <a:rPr lang="ko-KR" altLang="en-US" sz="1000" b="1" u="sng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마을회관</a:t>
            </a:r>
            <a:endParaRPr lang="ko-KR" altLang="en-US" sz="1000" b="1">
              <a:solidFill>
                <a:schemeClr val="tx1"/>
              </a:solidFill>
              <a:effectLst/>
              <a:latin typeface="+mj-ea"/>
              <a:ea typeface="+mj-ea"/>
              <a:cs typeface="+mn-cs"/>
            </a:endParaRPr>
          </a:p>
        </xdr:txBody>
      </xdr:sp>
    </xdr:grpSp>
    <xdr:clientData/>
  </xdr:twoCellAnchor>
  <xdr:twoCellAnchor editAs="absolute">
    <xdr:from>
      <xdr:col>43</xdr:col>
      <xdr:colOff>424279</xdr:colOff>
      <xdr:row>33</xdr:row>
      <xdr:rowOff>49108</xdr:rowOff>
    </xdr:from>
    <xdr:to>
      <xdr:col>47</xdr:col>
      <xdr:colOff>657225</xdr:colOff>
      <xdr:row>35</xdr:row>
      <xdr:rowOff>86942</xdr:rowOff>
    </xdr:to>
    <xdr:grpSp>
      <xdr:nvGrpSpPr>
        <xdr:cNvPr id="317" name="공공업무시설" hidden="1"/>
        <xdr:cNvGrpSpPr/>
      </xdr:nvGrpSpPr>
      <xdr:grpSpPr>
        <a:xfrm>
          <a:off x="8892004" y="13307908"/>
          <a:ext cx="2976146" cy="799834"/>
          <a:chOff x="9372601" y="2028826"/>
          <a:chExt cx="2533650" cy="710467"/>
        </a:xfrm>
      </xdr:grpSpPr>
      <xdr:sp macro="" textlink="">
        <xdr:nvSpPr>
          <xdr:cNvPr id="318" name="주거시설" hidden="1"/>
          <xdr:cNvSpPr/>
        </xdr:nvSpPr>
        <xdr:spPr>
          <a:xfrm>
            <a:off x="9372601" y="2028826"/>
            <a:ext cx="2533650" cy="710467"/>
          </a:xfrm>
          <a:prstGeom prst="rect">
            <a:avLst/>
          </a:prstGeom>
          <a:solidFill>
            <a:schemeClr val="tx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000" b="1">
              <a:solidFill>
                <a:schemeClr val="tx1"/>
              </a:solidFill>
            </a:endParaRPr>
          </a:p>
        </xdr:txBody>
      </xdr:sp>
      <xdr:sp macro="[0]!공공용1" textlink="">
        <xdr:nvSpPr>
          <xdr:cNvPr id="319" name="직사각형 318" hidden="1"/>
          <xdr:cNvSpPr/>
        </xdr:nvSpPr>
        <xdr:spPr>
          <a:xfrm>
            <a:off x="9477375" y="2162176"/>
            <a:ext cx="2305050" cy="495821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1.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∘국가 및 지방자치단체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외국공관의 건축물</a:t>
            </a:r>
          </a:p>
        </xdr:txBody>
      </xdr:sp>
    </xdr:grpSp>
    <xdr:clientData/>
  </xdr:twoCellAnchor>
  <xdr:twoCellAnchor editAs="absolute">
    <xdr:from>
      <xdr:col>43</xdr:col>
      <xdr:colOff>431433</xdr:colOff>
      <xdr:row>34</xdr:row>
      <xdr:rowOff>119122</xdr:rowOff>
    </xdr:from>
    <xdr:to>
      <xdr:col>49</xdr:col>
      <xdr:colOff>28575</xdr:colOff>
      <xdr:row>39</xdr:row>
      <xdr:rowOff>50889</xdr:rowOff>
    </xdr:to>
    <xdr:grpSp>
      <xdr:nvGrpSpPr>
        <xdr:cNvPr id="320" name="교정및군사시설" hidden="1"/>
        <xdr:cNvGrpSpPr/>
      </xdr:nvGrpSpPr>
      <xdr:grpSpPr>
        <a:xfrm>
          <a:off x="8899158" y="13758922"/>
          <a:ext cx="3711942" cy="1836767"/>
          <a:chOff x="9372601" y="2028826"/>
          <a:chExt cx="2533650" cy="1631542"/>
        </a:xfrm>
      </xdr:grpSpPr>
      <xdr:sp macro="" textlink="">
        <xdr:nvSpPr>
          <xdr:cNvPr id="321" name="주거시설" hidden="1"/>
          <xdr:cNvSpPr/>
        </xdr:nvSpPr>
        <xdr:spPr>
          <a:xfrm>
            <a:off x="9372601" y="2028826"/>
            <a:ext cx="2533650" cy="1631542"/>
          </a:xfrm>
          <a:prstGeom prst="rect">
            <a:avLst/>
          </a:prstGeom>
          <a:solidFill>
            <a:schemeClr val="tx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000" b="1">
              <a:solidFill>
                <a:schemeClr val="tx1"/>
              </a:solidFill>
            </a:endParaRPr>
          </a:p>
        </xdr:txBody>
      </xdr:sp>
      <xdr:sp macro="[0]!공공용2" textlink="">
        <xdr:nvSpPr>
          <xdr:cNvPr id="322" name="직사각형 321" hidden="1"/>
          <xdr:cNvSpPr/>
        </xdr:nvSpPr>
        <xdr:spPr>
          <a:xfrm>
            <a:off x="9477375" y="2162176"/>
            <a:ext cx="2305050" cy="1368792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n-ea"/>
                <a:ea typeface="+mn-ea"/>
                <a:cs typeface="+mn-cs"/>
              </a:rPr>
              <a:t>2. 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n-ea"/>
                <a:ea typeface="+mn-ea"/>
                <a:cs typeface="+mn-cs"/>
              </a:rPr>
              <a:t>∘교정시설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n-ea"/>
                <a:ea typeface="+mn-ea"/>
                <a:cs typeface="+mn-cs"/>
              </a:rPr>
              <a:t>(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n-ea"/>
                <a:ea typeface="+mn-ea"/>
                <a:cs typeface="+mn-cs"/>
              </a:rPr>
              <a:t>보호감호소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n-ea"/>
                <a:ea typeface="+mn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n-ea"/>
                <a:ea typeface="+mn-ea"/>
                <a:cs typeface="+mn-cs"/>
              </a:rPr>
              <a:t>구치소 및 교도소를 말함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n-ea"/>
                <a:ea typeface="+mn-ea"/>
                <a:cs typeface="+mn-cs"/>
              </a:rPr>
              <a:t>)</a:t>
            </a:r>
            <a:endParaRPr lang="ko-KR" altLang="en-US" sz="1000" b="1">
              <a:solidFill>
                <a:schemeClr val="tx1"/>
              </a:solidFill>
              <a:effectLst/>
              <a:latin typeface="+mn-ea"/>
              <a:ea typeface="+mn-ea"/>
              <a:cs typeface="+mn-cs"/>
            </a:endParaRP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n-ea"/>
                <a:ea typeface="+mn-ea"/>
                <a:cs typeface="+mn-cs"/>
              </a:rPr>
              <a:t>∘갱생보호시설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n-ea"/>
                <a:ea typeface="+mn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n-ea"/>
                <a:ea typeface="+mn-ea"/>
                <a:cs typeface="+mn-cs"/>
              </a:rPr>
              <a:t>그 밖에 범죄자의 갱생･보육･교육･보건 등의 용도로 쓰이는 시설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n-ea"/>
                <a:ea typeface="+mn-ea"/>
                <a:cs typeface="+mn-cs"/>
              </a:rPr>
              <a:t>∘소년원 및 소년분류심사원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n-ea"/>
                <a:ea typeface="+mn-ea"/>
                <a:cs typeface="+mn-cs"/>
              </a:rPr>
              <a:t>∘국방･군사시설</a:t>
            </a:r>
          </a:p>
        </xdr:txBody>
      </xdr:sp>
    </xdr:grpSp>
    <xdr:clientData/>
  </xdr:twoCellAnchor>
  <xdr:twoCellAnchor editAs="absolute">
    <xdr:from>
      <xdr:col>43</xdr:col>
      <xdr:colOff>424579</xdr:colOff>
      <xdr:row>35</xdr:row>
      <xdr:rowOff>136027</xdr:rowOff>
    </xdr:from>
    <xdr:to>
      <xdr:col>48</xdr:col>
      <xdr:colOff>676274</xdr:colOff>
      <xdr:row>41</xdr:row>
      <xdr:rowOff>47966</xdr:rowOff>
    </xdr:to>
    <xdr:grpSp>
      <xdr:nvGrpSpPr>
        <xdr:cNvPr id="323" name="발전시설" hidden="1"/>
        <xdr:cNvGrpSpPr/>
      </xdr:nvGrpSpPr>
      <xdr:grpSpPr>
        <a:xfrm>
          <a:off x="8892304" y="14156827"/>
          <a:ext cx="3680695" cy="2197939"/>
          <a:chOff x="9372601" y="2028826"/>
          <a:chExt cx="2533650" cy="1952359"/>
        </a:xfrm>
      </xdr:grpSpPr>
      <xdr:sp macro="" textlink="">
        <xdr:nvSpPr>
          <xdr:cNvPr id="324" name="주거시설" hidden="1"/>
          <xdr:cNvSpPr/>
        </xdr:nvSpPr>
        <xdr:spPr>
          <a:xfrm>
            <a:off x="9372601" y="2028826"/>
            <a:ext cx="2533650" cy="1952359"/>
          </a:xfrm>
          <a:prstGeom prst="rect">
            <a:avLst/>
          </a:prstGeom>
          <a:solidFill>
            <a:schemeClr val="tx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000" b="1">
              <a:solidFill>
                <a:schemeClr val="tx1"/>
              </a:solidFill>
            </a:endParaRPr>
          </a:p>
        </xdr:txBody>
      </xdr:sp>
      <xdr:sp macro="[0]!공공용3" textlink="">
        <xdr:nvSpPr>
          <xdr:cNvPr id="325" name="직사각형 324" hidden="1"/>
          <xdr:cNvSpPr/>
        </xdr:nvSpPr>
        <xdr:spPr>
          <a:xfrm>
            <a:off x="9477375" y="2162175"/>
            <a:ext cx="2305050" cy="906718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3.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∘원자력발전시설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(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원자로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․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터빈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․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보조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․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핵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(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연료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)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폐기물저장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․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방사성 폐기물 처리 건물에 한함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)</a:t>
            </a:r>
            <a:endParaRPr lang="ko-KR" altLang="en-US" sz="1000" b="1">
              <a:solidFill>
                <a:schemeClr val="tx1"/>
              </a:solidFill>
              <a:effectLst/>
              <a:latin typeface="+mj-ea"/>
              <a:ea typeface="+mj-ea"/>
              <a:cs typeface="+mn-cs"/>
            </a:endParaRPr>
          </a:p>
        </xdr:txBody>
      </xdr:sp>
      <xdr:sp macro="[0]!공공용4" textlink="">
        <xdr:nvSpPr>
          <xdr:cNvPr id="339" name="직사각형 338" hidden="1"/>
          <xdr:cNvSpPr/>
        </xdr:nvSpPr>
        <xdr:spPr>
          <a:xfrm>
            <a:off x="9477375" y="3155394"/>
            <a:ext cx="2305050" cy="759576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4.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∘발전시설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(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용도번호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Ⅵ-3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에 해당되는 것 제외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),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변전소</a:t>
            </a:r>
          </a:p>
        </xdr:txBody>
      </xdr:sp>
    </xdr:grpSp>
    <xdr:clientData/>
  </xdr:twoCellAnchor>
  <xdr:twoCellAnchor editAs="absolute">
    <xdr:from>
      <xdr:col>43</xdr:col>
      <xdr:colOff>432150</xdr:colOff>
      <xdr:row>36</xdr:row>
      <xdr:rowOff>205338</xdr:rowOff>
    </xdr:from>
    <xdr:to>
      <xdr:col>48</xdr:col>
      <xdr:colOff>390525</xdr:colOff>
      <xdr:row>39</xdr:row>
      <xdr:rowOff>329575</xdr:rowOff>
    </xdr:to>
    <xdr:grpSp>
      <xdr:nvGrpSpPr>
        <xdr:cNvPr id="326" name="운수시설" hidden="1"/>
        <xdr:cNvGrpSpPr/>
      </xdr:nvGrpSpPr>
      <xdr:grpSpPr>
        <a:xfrm>
          <a:off x="8899875" y="14607138"/>
          <a:ext cx="3387375" cy="1267237"/>
          <a:chOff x="9372601" y="-2261378"/>
          <a:chExt cx="2533650" cy="1125647"/>
        </a:xfrm>
      </xdr:grpSpPr>
      <xdr:sp macro="" textlink="">
        <xdr:nvSpPr>
          <xdr:cNvPr id="327" name="주거시설" hidden="1"/>
          <xdr:cNvSpPr/>
        </xdr:nvSpPr>
        <xdr:spPr>
          <a:xfrm>
            <a:off x="9372601" y="-2261378"/>
            <a:ext cx="2533650" cy="1125647"/>
          </a:xfrm>
          <a:prstGeom prst="rect">
            <a:avLst/>
          </a:prstGeom>
          <a:solidFill>
            <a:schemeClr val="tx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000" b="1">
              <a:solidFill>
                <a:schemeClr val="tx1"/>
              </a:solidFill>
            </a:endParaRPr>
          </a:p>
        </xdr:txBody>
      </xdr:sp>
      <xdr:sp macro="[0]!공공용5" textlink="">
        <xdr:nvSpPr>
          <xdr:cNvPr id="334" name="직사각형 333" hidden="1"/>
          <xdr:cNvSpPr/>
        </xdr:nvSpPr>
        <xdr:spPr>
          <a:xfrm>
            <a:off x="9477375" y="-2070093"/>
            <a:ext cx="2305050" cy="824004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5.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∘여객자동차터미널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철도시설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공항시설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항만시설</a:t>
            </a:r>
          </a:p>
        </xdr:txBody>
      </xdr:sp>
    </xdr:grpSp>
    <xdr:clientData/>
  </xdr:twoCellAnchor>
  <xdr:twoCellAnchor editAs="absolute">
    <xdr:from>
      <xdr:col>43</xdr:col>
      <xdr:colOff>429941</xdr:colOff>
      <xdr:row>37</xdr:row>
      <xdr:rowOff>256978</xdr:rowOff>
    </xdr:from>
    <xdr:to>
      <xdr:col>49</xdr:col>
      <xdr:colOff>552450</xdr:colOff>
      <xdr:row>44</xdr:row>
      <xdr:rowOff>203290</xdr:rowOff>
    </xdr:to>
    <xdr:grpSp>
      <xdr:nvGrpSpPr>
        <xdr:cNvPr id="329" name="방송통신시설" hidden="1"/>
        <xdr:cNvGrpSpPr/>
      </xdr:nvGrpSpPr>
      <xdr:grpSpPr>
        <a:xfrm>
          <a:off x="8897666" y="15039778"/>
          <a:ext cx="4237309" cy="2613312"/>
          <a:chOff x="9372601" y="2028827"/>
          <a:chExt cx="2533650" cy="2321322"/>
        </a:xfrm>
      </xdr:grpSpPr>
      <xdr:sp macro="" textlink="">
        <xdr:nvSpPr>
          <xdr:cNvPr id="330" name="주거시설" hidden="1"/>
          <xdr:cNvSpPr/>
        </xdr:nvSpPr>
        <xdr:spPr>
          <a:xfrm>
            <a:off x="9372601" y="2028827"/>
            <a:ext cx="2533650" cy="2321322"/>
          </a:xfrm>
          <a:prstGeom prst="rect">
            <a:avLst/>
          </a:prstGeom>
          <a:solidFill>
            <a:schemeClr val="tx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000" b="1">
              <a:solidFill>
                <a:schemeClr val="tx1"/>
              </a:solidFill>
            </a:endParaRPr>
          </a:p>
        </xdr:txBody>
      </xdr:sp>
      <xdr:sp macro="[0]!공공용6" textlink="">
        <xdr:nvSpPr>
          <xdr:cNvPr id="331" name="직사각형 330" hidden="1"/>
          <xdr:cNvSpPr/>
        </xdr:nvSpPr>
        <xdr:spPr>
          <a:xfrm>
            <a:off x="9477375" y="2162175"/>
            <a:ext cx="2305050" cy="1401121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6.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∘방송국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(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방송프로그램 제작 시설 및 송신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․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수신 중계시설을 포함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)</a:t>
            </a:r>
            <a:endParaRPr lang="ko-KR" altLang="en-US" sz="1000" b="1">
              <a:solidFill>
                <a:schemeClr val="tx1"/>
              </a:solidFill>
              <a:effectLst/>
              <a:latin typeface="+mj-ea"/>
              <a:ea typeface="+mj-ea"/>
              <a:cs typeface="+mn-cs"/>
            </a:endParaRP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∘전신전화국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∘촬영소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∘통신용시설</a:t>
            </a:r>
          </a:p>
        </xdr:txBody>
      </xdr:sp>
      <xdr:sp macro="[0]!공공용7" textlink="">
        <xdr:nvSpPr>
          <xdr:cNvPr id="340" name="직사각형 339" hidden="1"/>
          <xdr:cNvSpPr/>
        </xdr:nvSpPr>
        <xdr:spPr>
          <a:xfrm>
            <a:off x="9477375" y="3676650"/>
            <a:ext cx="2305050" cy="588891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7.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∘무선기지국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간이 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TV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중계소</a:t>
            </a:r>
          </a:p>
        </xdr:txBody>
      </xdr:sp>
    </xdr:grpSp>
    <xdr:clientData/>
  </xdr:twoCellAnchor>
  <xdr:twoCellAnchor editAs="absolute">
    <xdr:from>
      <xdr:col>43</xdr:col>
      <xdr:colOff>431468</xdr:colOff>
      <xdr:row>18</xdr:row>
      <xdr:rowOff>282853</xdr:rowOff>
    </xdr:from>
    <xdr:to>
      <xdr:col>43</xdr:col>
      <xdr:colOff>431873</xdr:colOff>
      <xdr:row>22</xdr:row>
      <xdr:rowOff>187602</xdr:rowOff>
    </xdr:to>
    <xdr:grpSp>
      <xdr:nvGrpSpPr>
        <xdr:cNvPr id="390" name="축산시설" hidden="1"/>
        <xdr:cNvGrpSpPr/>
      </xdr:nvGrpSpPr>
      <xdr:grpSpPr>
        <a:xfrm>
          <a:off x="8899193" y="7826653"/>
          <a:ext cx="405" cy="1428749"/>
          <a:chOff x="9372601" y="2028826"/>
          <a:chExt cx="2533650" cy="1269112"/>
        </a:xfrm>
      </xdr:grpSpPr>
      <xdr:sp macro="" textlink="">
        <xdr:nvSpPr>
          <xdr:cNvPr id="391" name="주거시설"/>
          <xdr:cNvSpPr/>
        </xdr:nvSpPr>
        <xdr:spPr>
          <a:xfrm>
            <a:off x="9372601" y="2028826"/>
            <a:ext cx="2533650" cy="1269112"/>
          </a:xfrm>
          <a:prstGeom prst="rect">
            <a:avLst/>
          </a:prstGeom>
          <a:solidFill>
            <a:schemeClr val="tx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000" b="1">
              <a:solidFill>
                <a:schemeClr val="tx1"/>
              </a:solidFill>
            </a:endParaRPr>
          </a:p>
        </xdr:txBody>
      </xdr:sp>
      <xdr:sp macro="[0]!주거용오피스텔" textlink="">
        <xdr:nvSpPr>
          <xdr:cNvPr id="392" name="직사각형 391"/>
          <xdr:cNvSpPr/>
        </xdr:nvSpPr>
        <xdr:spPr>
          <a:xfrm>
            <a:off x="9477375" y="2162175"/>
            <a:ext cx="2305050" cy="1008852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∘가축용운동시설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인공수정센터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관리사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동물검역소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실험동물사육시설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∘양수장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경주용마사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∘도축장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도계장</a:t>
            </a:r>
          </a:p>
        </xdr:txBody>
      </xdr:sp>
    </xdr:grpSp>
    <xdr:clientData/>
  </xdr:twoCellAnchor>
  <xdr:twoCellAnchor editAs="absolute">
    <xdr:from>
      <xdr:col>1</xdr:col>
      <xdr:colOff>3349404</xdr:colOff>
      <xdr:row>14</xdr:row>
      <xdr:rowOff>96693</xdr:rowOff>
    </xdr:from>
    <xdr:to>
      <xdr:col>4</xdr:col>
      <xdr:colOff>61266</xdr:colOff>
      <xdr:row>14</xdr:row>
      <xdr:rowOff>649143</xdr:rowOff>
    </xdr:to>
    <xdr:sp macro="" textlink="">
      <xdr:nvSpPr>
        <xdr:cNvPr id="14" name="직사각형 13"/>
        <xdr:cNvSpPr/>
      </xdr:nvSpPr>
      <xdr:spPr>
        <a:xfrm>
          <a:off x="5519447" y="5281606"/>
          <a:ext cx="853167" cy="55245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900" b="1">
              <a:solidFill>
                <a:schemeClr val="tx1"/>
              </a:solidFill>
            </a:rPr>
            <a:t>⑤</a:t>
          </a:r>
          <a:endParaRPr lang="en-US" altLang="ko-KR" sz="900" b="1">
            <a:solidFill>
              <a:schemeClr val="tx1"/>
            </a:solidFill>
          </a:endParaRPr>
        </a:p>
        <a:p>
          <a:pPr algn="ctr"/>
          <a:r>
            <a:rPr lang="ko-KR" altLang="en-US" sz="900" b="1">
              <a:solidFill>
                <a:schemeClr val="tx1"/>
              </a:solidFill>
            </a:rPr>
            <a:t>신축기준액</a:t>
          </a:r>
        </a:p>
      </xdr:txBody>
    </xdr:sp>
    <xdr:clientData/>
  </xdr:twoCellAnchor>
  <xdr:twoCellAnchor editAs="absolute">
    <xdr:from>
      <xdr:col>1</xdr:col>
      <xdr:colOff>3349404</xdr:colOff>
      <xdr:row>14</xdr:row>
      <xdr:rowOff>649143</xdr:rowOff>
    </xdr:from>
    <xdr:to>
      <xdr:col>4</xdr:col>
      <xdr:colOff>61266</xdr:colOff>
      <xdr:row>14</xdr:row>
      <xdr:rowOff>1043590</xdr:rowOff>
    </xdr:to>
    <xdr:sp macro="" textlink="C11">
      <xdr:nvSpPr>
        <xdr:cNvPr id="434" name="직사각형 433"/>
        <xdr:cNvSpPr/>
      </xdr:nvSpPr>
      <xdr:spPr>
        <a:xfrm>
          <a:off x="5519447" y="5834056"/>
          <a:ext cx="853167" cy="394447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5D1A2C07-6EE8-43ED-8D22-29C0EB35DC32}" type="TxLink">
            <a:rPr lang="en-US" altLang="en-US" sz="900" b="1" i="0" u="none" strike="noStrike">
              <a:solidFill>
                <a:srgbClr val="000000"/>
              </a:solidFill>
              <a:latin typeface="맑은 고딕"/>
              <a:ea typeface="맑은 고딕"/>
            </a:rPr>
            <a:pPr algn="ctr"/>
            <a:t>0</a:t>
          </a:fld>
          <a:endParaRPr lang="ko-KR" altLang="en-US" sz="900" b="1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0</xdr:col>
      <xdr:colOff>85724</xdr:colOff>
      <xdr:row>14</xdr:row>
      <xdr:rowOff>97253</xdr:rowOff>
    </xdr:from>
    <xdr:to>
      <xdr:col>0</xdr:col>
      <xdr:colOff>794961</xdr:colOff>
      <xdr:row>14</xdr:row>
      <xdr:rowOff>649703</xdr:rowOff>
    </xdr:to>
    <xdr:sp macro="" textlink="">
      <xdr:nvSpPr>
        <xdr:cNvPr id="439" name="직사각형 438"/>
        <xdr:cNvSpPr/>
      </xdr:nvSpPr>
      <xdr:spPr>
        <a:xfrm>
          <a:off x="85724" y="5278853"/>
          <a:ext cx="709237" cy="55245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900" b="1">
              <a:solidFill>
                <a:schemeClr val="tx1"/>
              </a:solidFill>
            </a:rPr>
            <a:t>①</a:t>
          </a:r>
          <a:endParaRPr lang="en-US" altLang="ko-KR" sz="900" b="1">
            <a:solidFill>
              <a:schemeClr val="tx1"/>
            </a:solidFill>
          </a:endParaRPr>
        </a:p>
        <a:p>
          <a:pPr algn="ctr"/>
          <a:r>
            <a:rPr lang="ko-KR" altLang="en-US" sz="900" b="1">
              <a:solidFill>
                <a:schemeClr val="tx1"/>
              </a:solidFill>
            </a:rPr>
            <a:t>구조지수</a:t>
          </a:r>
        </a:p>
      </xdr:txBody>
    </xdr:sp>
    <xdr:clientData/>
  </xdr:twoCellAnchor>
  <xdr:twoCellAnchor editAs="absolute">
    <xdr:from>
      <xdr:col>0</xdr:col>
      <xdr:colOff>85724</xdr:colOff>
      <xdr:row>14</xdr:row>
      <xdr:rowOff>649703</xdr:rowOff>
    </xdr:from>
    <xdr:to>
      <xdr:col>0</xdr:col>
      <xdr:colOff>794961</xdr:colOff>
      <xdr:row>14</xdr:row>
      <xdr:rowOff>1040228</xdr:rowOff>
    </xdr:to>
    <xdr:sp macro="" textlink="C4">
      <xdr:nvSpPr>
        <xdr:cNvPr id="456" name="직사각형 455"/>
        <xdr:cNvSpPr/>
      </xdr:nvSpPr>
      <xdr:spPr>
        <a:xfrm>
          <a:off x="85724" y="5831303"/>
          <a:ext cx="709237" cy="39052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E890AE78-369B-491F-8329-471F88FBF6A8}" type="TxLink">
            <a:rPr lang="en-US" altLang="en-US" sz="900" b="1" i="0" u="none" strike="noStrike">
              <a:solidFill>
                <a:srgbClr val="000000"/>
              </a:solidFill>
              <a:latin typeface="맑은 고딕"/>
              <a:ea typeface="맑은 고딕"/>
            </a:rPr>
            <a:pPr algn="ctr"/>
            <a:t>입력필요.</a:t>
          </a:fld>
          <a:endParaRPr lang="ko-KR" altLang="en-US" sz="900" b="1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1</xdr:col>
      <xdr:colOff>1093775</xdr:colOff>
      <xdr:row>14</xdr:row>
      <xdr:rowOff>113503</xdr:rowOff>
    </xdr:from>
    <xdr:to>
      <xdr:col>1</xdr:col>
      <xdr:colOff>1948599</xdr:colOff>
      <xdr:row>14</xdr:row>
      <xdr:rowOff>665953</xdr:rowOff>
    </xdr:to>
    <xdr:sp macro="" textlink="">
      <xdr:nvSpPr>
        <xdr:cNvPr id="465" name="직사각형 464"/>
        <xdr:cNvSpPr/>
      </xdr:nvSpPr>
      <xdr:spPr>
        <a:xfrm>
          <a:off x="3265475" y="5295103"/>
          <a:ext cx="854824" cy="55245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900" b="1">
              <a:solidFill>
                <a:schemeClr val="tx1"/>
              </a:solidFill>
            </a:rPr>
            <a:t>잔가율</a:t>
          </a:r>
        </a:p>
      </xdr:txBody>
    </xdr:sp>
    <xdr:clientData/>
  </xdr:twoCellAnchor>
  <xdr:twoCellAnchor editAs="absolute">
    <xdr:from>
      <xdr:col>1</xdr:col>
      <xdr:colOff>1093775</xdr:colOff>
      <xdr:row>14</xdr:row>
      <xdr:rowOff>665953</xdr:rowOff>
    </xdr:from>
    <xdr:to>
      <xdr:col>1</xdr:col>
      <xdr:colOff>1948599</xdr:colOff>
      <xdr:row>14</xdr:row>
      <xdr:rowOff>1056478</xdr:rowOff>
    </xdr:to>
    <xdr:sp macro="" textlink="AC13">
      <xdr:nvSpPr>
        <xdr:cNvPr id="466" name="직사각형 465"/>
        <xdr:cNvSpPr/>
      </xdr:nvSpPr>
      <xdr:spPr>
        <a:xfrm>
          <a:off x="3265475" y="5847553"/>
          <a:ext cx="854824" cy="39052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F1EA6F89-482E-41CD-B5CB-D699655F0A0A}" type="TxLink">
            <a:rPr lang="en-US" altLang="en-US" sz="900" b="1" i="0" u="none" strike="noStrike">
              <a:solidFill>
                <a:srgbClr val="000000"/>
              </a:solidFill>
              <a:latin typeface="맑은 고딕"/>
              <a:ea typeface="맑은 고딕"/>
            </a:rPr>
            <a:pPr algn="ctr"/>
            <a:t>입력필요</a:t>
          </a:fld>
          <a:endParaRPr lang="ko-KR" altLang="en-US" sz="900" b="1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1</xdr:col>
      <xdr:colOff>2271562</xdr:colOff>
      <xdr:row>14</xdr:row>
      <xdr:rowOff>103977</xdr:rowOff>
    </xdr:from>
    <xdr:to>
      <xdr:col>1</xdr:col>
      <xdr:colOff>3031435</xdr:colOff>
      <xdr:row>14</xdr:row>
      <xdr:rowOff>656427</xdr:rowOff>
    </xdr:to>
    <xdr:sp macro="" textlink="">
      <xdr:nvSpPr>
        <xdr:cNvPr id="469" name="직사각형 468"/>
        <xdr:cNvSpPr/>
      </xdr:nvSpPr>
      <xdr:spPr>
        <a:xfrm>
          <a:off x="4441605" y="5288890"/>
          <a:ext cx="759873" cy="55245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900" b="1">
              <a:solidFill>
                <a:schemeClr val="tx1"/>
              </a:solidFill>
            </a:rPr>
            <a:t>③④</a:t>
          </a:r>
          <a:endParaRPr lang="en-US" altLang="ko-KR" sz="900" b="1">
            <a:solidFill>
              <a:schemeClr val="tx1"/>
            </a:solidFill>
          </a:endParaRPr>
        </a:p>
        <a:p>
          <a:pPr algn="ctr"/>
          <a:r>
            <a:rPr lang="ko-KR" altLang="en-US" sz="900" b="1">
              <a:solidFill>
                <a:schemeClr val="tx1"/>
              </a:solidFill>
            </a:rPr>
            <a:t>가감산율</a:t>
          </a:r>
        </a:p>
      </xdr:txBody>
    </xdr:sp>
    <xdr:clientData/>
  </xdr:twoCellAnchor>
  <xdr:twoCellAnchor editAs="absolute">
    <xdr:from>
      <xdr:col>1</xdr:col>
      <xdr:colOff>2271562</xdr:colOff>
      <xdr:row>14</xdr:row>
      <xdr:rowOff>656427</xdr:rowOff>
    </xdr:from>
    <xdr:to>
      <xdr:col>1</xdr:col>
      <xdr:colOff>3031435</xdr:colOff>
      <xdr:row>14</xdr:row>
      <xdr:rowOff>1046952</xdr:rowOff>
    </xdr:to>
    <xdr:sp macro="" textlink="D9">
      <xdr:nvSpPr>
        <xdr:cNvPr id="470" name="직사각형 469"/>
        <xdr:cNvSpPr/>
      </xdr:nvSpPr>
      <xdr:spPr>
        <a:xfrm>
          <a:off x="4441605" y="5841340"/>
          <a:ext cx="759873" cy="39052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378528EC-8E7F-4938-B942-F41001A2D233}" type="TxLink">
            <a:rPr lang="en-US" altLang="en-US" sz="900" b="1" i="0" u="none" strike="noStrike">
              <a:solidFill>
                <a:srgbClr val="000000"/>
              </a:solidFill>
              <a:latin typeface="맑은 고딕"/>
              <a:ea typeface="맑은 고딕"/>
            </a:rPr>
            <a:pPr algn="ctr"/>
            <a:t>1</a:t>
          </a:fld>
          <a:endParaRPr lang="ko-KR" altLang="en-US" sz="900" b="1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4</xdr:col>
      <xdr:colOff>364634</xdr:colOff>
      <xdr:row>14</xdr:row>
      <xdr:rowOff>109860</xdr:rowOff>
    </xdr:from>
    <xdr:to>
      <xdr:col>8</xdr:col>
      <xdr:colOff>390526</xdr:colOff>
      <xdr:row>14</xdr:row>
      <xdr:rowOff>647700</xdr:rowOff>
    </xdr:to>
    <xdr:sp macro="" textlink="">
      <xdr:nvSpPr>
        <xdr:cNvPr id="471" name="직사각형 470"/>
        <xdr:cNvSpPr/>
      </xdr:nvSpPr>
      <xdr:spPr>
        <a:xfrm>
          <a:off x="6679709" y="5291460"/>
          <a:ext cx="864092" cy="53784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900" b="1">
              <a:solidFill>
                <a:schemeClr val="tx1"/>
              </a:solidFill>
            </a:rPr>
            <a:t>시가표준액</a:t>
          </a:r>
        </a:p>
      </xdr:txBody>
    </xdr:sp>
    <xdr:clientData/>
  </xdr:twoCellAnchor>
  <xdr:twoCellAnchor editAs="absolute">
    <xdr:from>
      <xdr:col>4</xdr:col>
      <xdr:colOff>355109</xdr:colOff>
      <xdr:row>14</xdr:row>
      <xdr:rowOff>681361</xdr:rowOff>
    </xdr:from>
    <xdr:to>
      <xdr:col>8</xdr:col>
      <xdr:colOff>371475</xdr:colOff>
      <xdr:row>14</xdr:row>
      <xdr:rowOff>1047751</xdr:rowOff>
    </xdr:to>
    <xdr:sp macro="" textlink="C14">
      <xdr:nvSpPr>
        <xdr:cNvPr id="472" name="직사각형 471"/>
        <xdr:cNvSpPr/>
      </xdr:nvSpPr>
      <xdr:spPr>
        <a:xfrm>
          <a:off x="6670184" y="5862961"/>
          <a:ext cx="864092" cy="36639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E276058-7A8E-4EBF-B877-A4AE193B0FAC}" type="TxLink">
            <a:rPr lang="en-US" altLang="en-US" sz="900" b="1" i="0" u="none" strike="noStrike">
              <a:solidFill>
                <a:srgbClr val="000000"/>
              </a:solidFill>
              <a:latin typeface="맑은 고딕"/>
              <a:ea typeface="맑은 고딕"/>
            </a:rPr>
            <a:pPr algn="ctr"/>
            <a:t> </a:t>
          </a:fld>
          <a:endParaRPr lang="ko-KR" altLang="en-US" sz="900" b="1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1</xdr:col>
      <xdr:colOff>2833321</xdr:colOff>
      <xdr:row>3</xdr:row>
      <xdr:rowOff>141856</xdr:rowOff>
    </xdr:from>
    <xdr:to>
      <xdr:col>8</xdr:col>
      <xdr:colOff>623521</xdr:colOff>
      <xdr:row>21</xdr:row>
      <xdr:rowOff>77664</xdr:rowOff>
    </xdr:to>
    <xdr:grpSp>
      <xdr:nvGrpSpPr>
        <xdr:cNvPr id="23" name="구조지수2" hidden="1"/>
        <xdr:cNvGrpSpPr/>
      </xdr:nvGrpSpPr>
      <xdr:grpSpPr>
        <a:xfrm>
          <a:off x="5005021" y="903856"/>
          <a:ext cx="2771775" cy="7860608"/>
          <a:chOff x="6236805" y="737153"/>
          <a:chExt cx="2940326" cy="7749852"/>
        </a:xfrm>
      </xdr:grpSpPr>
      <xdr:grpSp>
        <xdr:nvGrpSpPr>
          <xdr:cNvPr id="20" name="직사각형222" hidden="1"/>
          <xdr:cNvGrpSpPr/>
        </xdr:nvGrpSpPr>
        <xdr:grpSpPr>
          <a:xfrm>
            <a:off x="6236805" y="737153"/>
            <a:ext cx="2940326" cy="7749852"/>
            <a:chOff x="9303748" y="2434650"/>
            <a:chExt cx="812661" cy="4560670"/>
          </a:xfrm>
        </xdr:grpSpPr>
        <xdr:sp macro="" textlink="">
          <xdr:nvSpPr>
            <xdr:cNvPr id="21" name="직사각형 20" hidden="1"/>
            <xdr:cNvSpPr/>
          </xdr:nvSpPr>
          <xdr:spPr>
            <a:xfrm>
              <a:off x="9303748" y="2434650"/>
              <a:ext cx="812661" cy="4560670"/>
            </a:xfrm>
            <a:prstGeom prst="rect">
              <a:avLst/>
            </a:prstGeom>
            <a:solidFill>
              <a:schemeClr val="tx1"/>
            </a:solidFill>
            <a:ln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ko-KR" altLang="en-US" sz="2000" b="1">
                <a:solidFill>
                  <a:schemeClr val="bg1"/>
                </a:solidFill>
              </a:endParaRPr>
            </a:p>
          </xdr:txBody>
        </xdr:sp>
        <xdr:sp macro="[0]!구조1" textlink="">
          <xdr:nvSpPr>
            <xdr:cNvPr id="22" name="직사각형 21" hidden="1"/>
            <xdr:cNvSpPr/>
          </xdr:nvSpPr>
          <xdr:spPr>
            <a:xfrm>
              <a:off x="9353552" y="2695576"/>
              <a:ext cx="709392" cy="166200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ko-KR" altLang="en-US" sz="1000" b="1">
                  <a:solidFill>
                    <a:schemeClr val="tx1"/>
                  </a:solidFill>
                </a:rPr>
                <a:t>통나무조</a:t>
              </a:r>
            </a:p>
          </xdr:txBody>
        </xdr:sp>
        <xdr:sp macro="[0]!구조2" textlink="">
          <xdr:nvSpPr>
            <xdr:cNvPr id="24" name="직사각형 23" hidden="1"/>
            <xdr:cNvSpPr/>
          </xdr:nvSpPr>
          <xdr:spPr>
            <a:xfrm>
              <a:off x="9353552" y="2951889"/>
              <a:ext cx="709392" cy="166200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ko-KR" altLang="en-US" sz="1000" b="1">
                  <a:solidFill>
                    <a:schemeClr val="tx1"/>
                  </a:solidFill>
                </a:rPr>
                <a:t>목구조</a:t>
              </a:r>
            </a:p>
          </xdr:txBody>
        </xdr:sp>
        <xdr:sp macro="[0]!구조3" textlink="">
          <xdr:nvSpPr>
            <xdr:cNvPr id="25" name="직사각형 24" hidden="1"/>
            <xdr:cNvSpPr/>
          </xdr:nvSpPr>
          <xdr:spPr>
            <a:xfrm>
              <a:off x="9353552" y="3208202"/>
              <a:ext cx="709392" cy="166200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ko-KR" altLang="en-US" sz="1000" b="1">
                  <a:solidFill>
                    <a:schemeClr val="tx1"/>
                  </a:solidFill>
                </a:rPr>
                <a:t>철골콘크리트구조</a:t>
              </a:r>
            </a:p>
          </xdr:txBody>
        </xdr:sp>
        <xdr:sp macro="[0]!구조4" textlink="">
          <xdr:nvSpPr>
            <xdr:cNvPr id="26" name="직사각형 25" hidden="1"/>
            <xdr:cNvSpPr/>
          </xdr:nvSpPr>
          <xdr:spPr>
            <a:xfrm>
              <a:off x="9353552" y="3464515"/>
              <a:ext cx="709392" cy="373878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ko-KR" altLang="en-US" sz="1000" b="1">
                  <a:solidFill>
                    <a:schemeClr val="tx1"/>
                  </a:solidFill>
                  <a:latin typeface="+mj-ea"/>
                  <a:ea typeface="+mj-ea"/>
                </a:rPr>
                <a:t>철근콘크리트구조</a:t>
              </a:r>
              <a:r>
                <a:rPr lang="en-US" altLang="ko-KR" sz="1000" b="1">
                  <a:solidFill>
                    <a:schemeClr val="tx1"/>
                  </a:solidFill>
                  <a:latin typeface="+mj-ea"/>
                  <a:ea typeface="+mj-ea"/>
                </a:rPr>
                <a:t>, </a:t>
              </a:r>
              <a:r>
                <a:rPr lang="ko-KR" altLang="en-US" sz="1000" b="1">
                  <a:solidFill>
                    <a:schemeClr val="tx1"/>
                  </a:solidFill>
                  <a:latin typeface="+mj-ea"/>
                  <a:ea typeface="+mj-ea"/>
                </a:rPr>
                <a:t>라멘조</a:t>
              </a:r>
              <a:r>
                <a:rPr lang="en-US" altLang="ko-KR" sz="1000" b="1">
                  <a:solidFill>
                    <a:schemeClr val="tx1"/>
                  </a:solidFill>
                  <a:latin typeface="+mj-ea"/>
                  <a:ea typeface="+mj-ea"/>
                </a:rPr>
                <a:t>, </a:t>
              </a:r>
              <a:r>
                <a:rPr lang="ko-KR" altLang="en-US" sz="1000" b="1">
                  <a:solidFill>
                    <a:schemeClr val="tx1"/>
                  </a:solidFill>
                  <a:latin typeface="+mj-ea"/>
                  <a:ea typeface="+mj-ea"/>
                </a:rPr>
                <a:t>석조</a:t>
              </a:r>
              <a:r>
                <a:rPr lang="en-US" altLang="ko-KR" sz="1000" b="1">
                  <a:solidFill>
                    <a:schemeClr val="tx1"/>
                  </a:solidFill>
                  <a:latin typeface="+mj-ea"/>
                  <a:ea typeface="+mj-ea"/>
                </a:rPr>
                <a:t>, </a:t>
              </a:r>
              <a:r>
                <a:rPr lang="ko-KR" altLang="en-US" sz="1000" b="1">
                  <a:solidFill>
                    <a:schemeClr val="tx1"/>
                  </a:solidFill>
                  <a:latin typeface="+mj-ea"/>
                  <a:ea typeface="+mj-ea"/>
                </a:rPr>
                <a:t>프리캐스트 콘크리트조</a:t>
              </a:r>
            </a:p>
          </xdr:txBody>
        </xdr:sp>
        <xdr:sp macro="[0]!구조6" textlink="">
          <xdr:nvSpPr>
            <xdr:cNvPr id="29" name="직사각형 28" hidden="1"/>
            <xdr:cNvSpPr/>
          </xdr:nvSpPr>
          <xdr:spPr>
            <a:xfrm>
              <a:off x="9353552" y="4184819"/>
              <a:ext cx="709392" cy="166200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ko-KR" altLang="en-US" sz="1000" b="1">
                  <a:solidFill>
                    <a:schemeClr val="tx1"/>
                  </a:solidFill>
                </a:rPr>
                <a:t>보강콘크리트조</a:t>
              </a:r>
              <a:r>
                <a:rPr lang="en-US" altLang="ko-KR" sz="1000" b="1">
                  <a:solidFill>
                    <a:schemeClr val="tx1"/>
                  </a:solidFill>
                </a:rPr>
                <a:t>, </a:t>
              </a:r>
              <a:r>
                <a:rPr lang="ko-KR" altLang="en-US" sz="1000" b="1">
                  <a:solidFill>
                    <a:schemeClr val="tx1"/>
                  </a:solidFill>
                </a:rPr>
                <a:t>보강블록조</a:t>
              </a:r>
            </a:p>
          </xdr:txBody>
        </xdr:sp>
        <xdr:sp macro="[0]!구조7" textlink="">
          <xdr:nvSpPr>
            <xdr:cNvPr id="30" name="직사각형 29" hidden="1"/>
            <xdr:cNvSpPr/>
          </xdr:nvSpPr>
          <xdr:spPr>
            <a:xfrm>
              <a:off x="9353552" y="4441132"/>
              <a:ext cx="709392" cy="166200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ko-KR" altLang="en-US" sz="1000" b="1">
                  <a:solidFill>
                    <a:schemeClr val="tx1"/>
                  </a:solidFill>
                </a:rPr>
                <a:t>황토조</a:t>
              </a:r>
              <a:r>
                <a:rPr lang="en-US" altLang="ko-KR" sz="1000" b="1">
                  <a:solidFill>
                    <a:schemeClr val="tx1"/>
                  </a:solidFill>
                </a:rPr>
                <a:t>, ALC</a:t>
              </a:r>
              <a:r>
                <a:rPr lang="ko-KR" altLang="en-US" sz="1000" b="1">
                  <a:solidFill>
                    <a:schemeClr val="tx1"/>
                  </a:solidFill>
                </a:rPr>
                <a:t>조</a:t>
              </a:r>
              <a:r>
                <a:rPr lang="en-US" altLang="ko-KR" sz="1000" b="1">
                  <a:solidFill>
                    <a:schemeClr val="tx1"/>
                  </a:solidFill>
                </a:rPr>
                <a:t>, </a:t>
              </a:r>
              <a:r>
                <a:rPr lang="ko-KR" altLang="en-US" sz="1000" b="1">
                  <a:solidFill>
                    <a:schemeClr val="tx1"/>
                  </a:solidFill>
                </a:rPr>
                <a:t>시멘트벽돌조</a:t>
              </a:r>
            </a:p>
          </xdr:txBody>
        </xdr:sp>
        <xdr:sp macro="[0]!구조8" textlink="">
          <xdr:nvSpPr>
            <xdr:cNvPr id="31" name="직사각형 30" hidden="1"/>
            <xdr:cNvSpPr/>
          </xdr:nvSpPr>
          <xdr:spPr>
            <a:xfrm>
              <a:off x="9353552" y="4697445"/>
              <a:ext cx="709392" cy="166200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ko-KR" altLang="en-US" sz="1000" b="1">
                  <a:solidFill>
                    <a:schemeClr val="tx1"/>
                  </a:solidFill>
                </a:rPr>
                <a:t>목조</a:t>
              </a:r>
            </a:p>
          </xdr:txBody>
        </xdr:sp>
        <xdr:sp macro="[0]!구조9" textlink="">
          <xdr:nvSpPr>
            <xdr:cNvPr id="32" name="직사각형 31" hidden="1"/>
            <xdr:cNvSpPr/>
          </xdr:nvSpPr>
          <xdr:spPr>
            <a:xfrm>
              <a:off x="9353552" y="4953758"/>
              <a:ext cx="709392" cy="166200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ko-KR" altLang="en-US" sz="1000" b="1">
                  <a:solidFill>
                    <a:schemeClr val="tx1"/>
                  </a:solidFill>
                </a:rPr>
                <a:t>경량철골조</a:t>
              </a:r>
            </a:p>
          </xdr:txBody>
        </xdr:sp>
        <xdr:sp macro="[0]!구조10" textlink="">
          <xdr:nvSpPr>
            <xdr:cNvPr id="33" name="직사각형 32" hidden="1"/>
            <xdr:cNvSpPr/>
          </xdr:nvSpPr>
          <xdr:spPr>
            <a:xfrm>
              <a:off x="9353552" y="5210071"/>
              <a:ext cx="709392" cy="166200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ko-KR" altLang="en-US" sz="1000" b="1">
                  <a:solidFill>
                    <a:schemeClr val="tx1"/>
                  </a:solidFill>
                </a:rPr>
                <a:t>시멘트블록조</a:t>
              </a:r>
            </a:p>
          </xdr:txBody>
        </xdr:sp>
        <xdr:sp macro="[0]!구조12" textlink="">
          <xdr:nvSpPr>
            <xdr:cNvPr id="34" name="직사각형 33" hidden="1"/>
            <xdr:cNvSpPr/>
          </xdr:nvSpPr>
          <xdr:spPr>
            <a:xfrm>
              <a:off x="9353552" y="5722697"/>
              <a:ext cx="709392" cy="166200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ko-KR" altLang="en-US" sz="1000" b="1">
                  <a:solidFill>
                    <a:schemeClr val="tx1"/>
                  </a:solidFill>
                </a:rPr>
                <a:t>조립식패널조</a:t>
              </a:r>
              <a:r>
                <a:rPr lang="en-US" altLang="ko-KR" sz="1000" b="1">
                  <a:solidFill>
                    <a:schemeClr val="tx1"/>
                  </a:solidFill>
                </a:rPr>
                <a:t>, FRB </a:t>
              </a:r>
              <a:r>
                <a:rPr lang="ko-KR" altLang="en-US" sz="1000" b="1">
                  <a:solidFill>
                    <a:schemeClr val="tx1"/>
                  </a:solidFill>
                </a:rPr>
                <a:t>패널조</a:t>
              </a:r>
            </a:p>
          </xdr:txBody>
        </xdr:sp>
        <xdr:sp macro="[0]!구조13" textlink="">
          <xdr:nvSpPr>
            <xdr:cNvPr id="35" name="직사각형 34" hidden="1"/>
            <xdr:cNvSpPr/>
          </xdr:nvSpPr>
          <xdr:spPr>
            <a:xfrm>
              <a:off x="9353552" y="5979010"/>
              <a:ext cx="709392" cy="166200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ko-KR" altLang="en-US" sz="1000" b="1">
                  <a:solidFill>
                    <a:schemeClr val="tx1"/>
                  </a:solidFill>
                </a:rPr>
                <a:t>석회 및 흙벽돌조</a:t>
              </a:r>
              <a:r>
                <a:rPr lang="en-US" altLang="ko-KR" sz="1000" b="1">
                  <a:solidFill>
                    <a:schemeClr val="tx1"/>
                  </a:solidFill>
                </a:rPr>
                <a:t>, </a:t>
              </a:r>
              <a:r>
                <a:rPr lang="ko-KR" altLang="en-US" sz="1000" b="1">
                  <a:solidFill>
                    <a:schemeClr val="tx1"/>
                  </a:solidFill>
                </a:rPr>
                <a:t>돌담 및 토담조</a:t>
              </a:r>
            </a:p>
          </xdr:txBody>
        </xdr:sp>
        <xdr:sp macro="[0]!구조14" textlink="">
          <xdr:nvSpPr>
            <xdr:cNvPr id="36" name="직사각형 35" hidden="1"/>
            <xdr:cNvSpPr/>
          </xdr:nvSpPr>
          <xdr:spPr>
            <a:xfrm>
              <a:off x="9353552" y="6235323"/>
              <a:ext cx="709392" cy="166200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ko-KR" altLang="en-US" sz="1000" b="1">
                  <a:solidFill>
                    <a:schemeClr val="tx1"/>
                  </a:solidFill>
                </a:rPr>
                <a:t>컨테이너건물</a:t>
              </a:r>
            </a:p>
          </xdr:txBody>
        </xdr:sp>
        <xdr:sp macro="[0]!구조15" textlink="">
          <xdr:nvSpPr>
            <xdr:cNvPr id="37" name="직사각형 36" hidden="1"/>
            <xdr:cNvSpPr/>
          </xdr:nvSpPr>
          <xdr:spPr>
            <a:xfrm>
              <a:off x="9353552" y="6491634"/>
              <a:ext cx="709392" cy="166200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ko-KR" altLang="en-US" sz="1000" b="1">
                  <a:solidFill>
                    <a:schemeClr val="tx1"/>
                  </a:solidFill>
                </a:rPr>
                <a:t>철파이프건물</a:t>
              </a:r>
            </a:p>
          </xdr:txBody>
        </xdr:sp>
        <xdr:sp macro="[0]!구조11" textlink="">
          <xdr:nvSpPr>
            <xdr:cNvPr id="431" name="직사각형 430" hidden="1"/>
            <xdr:cNvSpPr/>
          </xdr:nvSpPr>
          <xdr:spPr>
            <a:xfrm>
              <a:off x="9353552" y="5466384"/>
              <a:ext cx="709392" cy="166200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ko-KR" altLang="en-US" sz="1000" b="1">
                  <a:solidFill>
                    <a:schemeClr val="tx1"/>
                  </a:solidFill>
                </a:rPr>
                <a:t>와이어패널조</a:t>
              </a:r>
            </a:p>
          </xdr:txBody>
        </xdr:sp>
        <xdr:sp macro="[0]!구조5" textlink="">
          <xdr:nvSpPr>
            <xdr:cNvPr id="432" name="직사각형 431" hidden="1"/>
            <xdr:cNvSpPr/>
          </xdr:nvSpPr>
          <xdr:spPr>
            <a:xfrm>
              <a:off x="9353552" y="3928506"/>
              <a:ext cx="709392" cy="166200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ko-KR" altLang="en-US" sz="1000" b="1">
                  <a:solidFill>
                    <a:schemeClr val="tx1"/>
                  </a:solidFill>
                </a:rPr>
                <a:t>스틸하우스조</a:t>
              </a:r>
              <a:r>
                <a:rPr lang="en-US" altLang="ko-KR" sz="1000" b="1">
                  <a:solidFill>
                    <a:schemeClr val="tx1"/>
                  </a:solidFill>
                </a:rPr>
                <a:t>, , </a:t>
              </a:r>
              <a:r>
                <a:rPr lang="ko-KR" altLang="en-US" sz="1000" b="1">
                  <a:solidFill>
                    <a:schemeClr val="tx1"/>
                  </a:solidFill>
                </a:rPr>
                <a:t>철골조</a:t>
              </a:r>
              <a:r>
                <a:rPr lang="en-US" altLang="ko-KR" sz="1000" b="1">
                  <a:solidFill>
                    <a:schemeClr val="tx1"/>
                  </a:solidFill>
                </a:rPr>
                <a:t>, </a:t>
              </a:r>
              <a:r>
                <a:rPr lang="ko-KR" altLang="en-US" sz="1000" b="1">
                  <a:solidFill>
                    <a:schemeClr val="tx1"/>
                  </a:solidFill>
                </a:rPr>
                <a:t>연와조</a:t>
              </a:r>
            </a:p>
          </xdr:txBody>
        </xdr:sp>
        <xdr:sp macro="[0]!구조16" textlink="">
          <xdr:nvSpPr>
            <xdr:cNvPr id="632" name="직사각형 631" hidden="1"/>
            <xdr:cNvSpPr/>
          </xdr:nvSpPr>
          <xdr:spPr>
            <a:xfrm>
              <a:off x="9353552" y="6723740"/>
              <a:ext cx="709392" cy="166200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ko-KR" altLang="en-US" sz="1000" b="1">
                  <a:solidFill>
                    <a:schemeClr val="tx1"/>
                  </a:solidFill>
                </a:rPr>
                <a:t>철파이프건물</a:t>
              </a:r>
              <a:r>
                <a:rPr lang="en-US" altLang="ko-KR" sz="1000" b="1">
                  <a:solidFill>
                    <a:schemeClr val="tx1"/>
                  </a:solidFill>
                </a:rPr>
                <a:t>(</a:t>
              </a:r>
              <a:r>
                <a:rPr lang="ko-KR" altLang="en-US" sz="1000" b="1">
                  <a:solidFill>
                    <a:schemeClr val="tx1"/>
                  </a:solidFill>
                </a:rPr>
                <a:t>천막창고</a:t>
              </a:r>
              <a:r>
                <a:rPr lang="en-US" altLang="ko-KR" sz="1000" b="1">
                  <a:solidFill>
                    <a:schemeClr val="tx1"/>
                  </a:solidFill>
                </a:rPr>
                <a:t>, </a:t>
              </a:r>
              <a:r>
                <a:rPr lang="ko-KR" altLang="en-US" sz="1000" b="1">
                  <a:solidFill>
                    <a:schemeClr val="tx1"/>
                  </a:solidFill>
                </a:rPr>
                <a:t>비닐하우스</a:t>
              </a:r>
              <a:r>
                <a:rPr lang="en-US" altLang="ko-KR" sz="1000" b="1">
                  <a:solidFill>
                    <a:schemeClr val="tx1"/>
                  </a:solidFill>
                </a:rPr>
                <a:t>)</a:t>
              </a:r>
              <a:endParaRPr lang="ko-KR" altLang="en-US" sz="1000" b="1">
                <a:solidFill>
                  <a:schemeClr val="tx1"/>
                </a:solidFill>
              </a:endParaRPr>
            </a:p>
          </xdr:txBody>
        </xdr:sp>
      </xdr:grpSp>
      <xdr:sp macro="[0]!구조끄기" textlink="">
        <xdr:nvSpPr>
          <xdr:cNvPr id="4" name="직사각형 3" hidden="1"/>
          <xdr:cNvSpPr/>
        </xdr:nvSpPr>
        <xdr:spPr>
          <a:xfrm>
            <a:off x="8835383" y="812982"/>
            <a:ext cx="319180" cy="292488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altLang="ko-KR" sz="2000" b="1">
                <a:solidFill>
                  <a:schemeClr val="bg1"/>
                </a:solidFill>
                <a:latin typeface="+mj-ea"/>
                <a:ea typeface="+mj-ea"/>
              </a:rPr>
              <a:t>X</a:t>
            </a:r>
            <a:endParaRPr lang="ko-KR" altLang="en-US" sz="2000" b="1">
              <a:solidFill>
                <a:schemeClr val="bg1"/>
              </a:solidFill>
              <a:latin typeface="+mj-ea"/>
              <a:ea typeface="+mj-ea"/>
            </a:endParaRPr>
          </a:p>
        </xdr:txBody>
      </xdr:sp>
    </xdr:grpSp>
    <xdr:clientData/>
  </xdr:twoCellAnchor>
  <xdr:twoCellAnchor editAs="absolute">
    <xdr:from>
      <xdr:col>4</xdr:col>
      <xdr:colOff>285750</xdr:colOff>
      <xdr:row>6</xdr:row>
      <xdr:rowOff>257175</xdr:rowOff>
    </xdr:from>
    <xdr:to>
      <xdr:col>46</xdr:col>
      <xdr:colOff>57150</xdr:colOff>
      <xdr:row>20</xdr:row>
      <xdr:rowOff>187600</xdr:rowOff>
    </xdr:to>
    <xdr:grpSp>
      <xdr:nvGrpSpPr>
        <xdr:cNvPr id="335" name="공사연도" hidden="1"/>
        <xdr:cNvGrpSpPr/>
      </xdr:nvGrpSpPr>
      <xdr:grpSpPr>
        <a:xfrm>
          <a:off x="6600825" y="2162175"/>
          <a:ext cx="3981450" cy="6331225"/>
          <a:chOff x="6984997" y="807643"/>
          <a:chExt cx="4844213" cy="5945582"/>
        </a:xfrm>
      </xdr:grpSpPr>
      <xdr:grpSp>
        <xdr:nvGrpSpPr>
          <xdr:cNvPr id="336" name="구조지수" hidden="1"/>
          <xdr:cNvGrpSpPr/>
        </xdr:nvGrpSpPr>
        <xdr:grpSpPr>
          <a:xfrm>
            <a:off x="6984997" y="807643"/>
            <a:ext cx="4844213" cy="5945582"/>
            <a:chOff x="9303747" y="2356823"/>
            <a:chExt cx="1359547" cy="3979326"/>
          </a:xfrm>
        </xdr:grpSpPr>
        <xdr:sp macro="" textlink="">
          <xdr:nvSpPr>
            <xdr:cNvPr id="338" name="직사각형 337" hidden="1"/>
            <xdr:cNvSpPr/>
          </xdr:nvSpPr>
          <xdr:spPr>
            <a:xfrm>
              <a:off x="9303747" y="2356823"/>
              <a:ext cx="1359547" cy="3979326"/>
            </a:xfrm>
            <a:prstGeom prst="rect">
              <a:avLst/>
            </a:prstGeom>
            <a:solidFill>
              <a:schemeClr val="tx1"/>
            </a:solidFill>
            <a:ln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ko-KR" altLang="en-US" sz="2000" b="1">
                <a:solidFill>
                  <a:schemeClr val="bg1"/>
                </a:solidFill>
              </a:endParaRPr>
            </a:p>
          </xdr:txBody>
        </xdr:sp>
        <xdr:sp macro="[0]!이오" textlink="">
          <xdr:nvSpPr>
            <xdr:cNvPr id="341" name="직사각형 340" hidden="1"/>
            <xdr:cNvSpPr/>
          </xdr:nvSpPr>
          <xdr:spPr>
            <a:xfrm>
              <a:off x="9353552" y="2695576"/>
              <a:ext cx="343161" cy="175546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altLang="ko-KR" sz="1000" b="1">
                  <a:solidFill>
                    <a:schemeClr val="tx1"/>
                  </a:solidFill>
                  <a:latin typeface="+mj-ea"/>
                  <a:ea typeface="+mj-ea"/>
                </a:rPr>
                <a:t>2025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이사" textlink="">
          <xdr:nvSpPr>
            <xdr:cNvPr id="354" name="직사각형 353" hidden="1"/>
            <xdr:cNvSpPr/>
          </xdr:nvSpPr>
          <xdr:spPr>
            <a:xfrm>
              <a:off x="9353552" y="2928948"/>
              <a:ext cx="343161" cy="175546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altLang="ko-KR" sz="1000" b="1">
                  <a:solidFill>
                    <a:schemeClr val="tx1"/>
                  </a:solidFill>
                  <a:latin typeface="+mj-ea"/>
                  <a:ea typeface="+mj-ea"/>
                </a:rPr>
                <a:t>2024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이삼" textlink="">
          <xdr:nvSpPr>
            <xdr:cNvPr id="355" name="직사각형 354" hidden="1"/>
            <xdr:cNvSpPr/>
          </xdr:nvSpPr>
          <xdr:spPr>
            <a:xfrm>
              <a:off x="9353552" y="3162320"/>
              <a:ext cx="343161" cy="175546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altLang="ko-KR" sz="1000" b="1">
                  <a:solidFill>
                    <a:schemeClr val="tx1"/>
                  </a:solidFill>
                  <a:latin typeface="+mj-ea"/>
                  <a:ea typeface="+mj-ea"/>
                </a:rPr>
                <a:t>2023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이이" textlink="">
          <xdr:nvSpPr>
            <xdr:cNvPr id="356" name="직사각형 355" hidden="1"/>
            <xdr:cNvSpPr/>
          </xdr:nvSpPr>
          <xdr:spPr>
            <a:xfrm>
              <a:off x="9353552" y="3395692"/>
              <a:ext cx="343161" cy="175546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altLang="ko-KR" sz="1000" b="1">
                  <a:solidFill>
                    <a:schemeClr val="tx1"/>
                  </a:solidFill>
                  <a:latin typeface="+mj-ea"/>
                  <a:ea typeface="+mj-ea"/>
                </a:rPr>
                <a:t>2022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이일" textlink="">
          <xdr:nvSpPr>
            <xdr:cNvPr id="357" name="직사각형 356" hidden="1"/>
            <xdr:cNvSpPr/>
          </xdr:nvSpPr>
          <xdr:spPr>
            <a:xfrm>
              <a:off x="9353552" y="3629064"/>
              <a:ext cx="343161" cy="175546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altLang="ko-KR" sz="1000" b="1">
                  <a:solidFill>
                    <a:schemeClr val="tx1"/>
                  </a:solidFill>
                  <a:latin typeface="+mj-ea"/>
                  <a:ea typeface="+mj-ea"/>
                </a:rPr>
                <a:t>2021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이공" textlink="">
          <xdr:nvSpPr>
            <xdr:cNvPr id="358" name="직사각형 357" hidden="1"/>
            <xdr:cNvSpPr/>
          </xdr:nvSpPr>
          <xdr:spPr>
            <a:xfrm>
              <a:off x="9353552" y="3862436"/>
              <a:ext cx="343161" cy="175546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altLang="ko-KR" sz="1000" b="1">
                  <a:solidFill>
                    <a:schemeClr val="tx1"/>
                  </a:solidFill>
                  <a:latin typeface="+mj-ea"/>
                  <a:ea typeface="+mj-ea"/>
                </a:rPr>
                <a:t>2020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일구" textlink="">
          <xdr:nvSpPr>
            <xdr:cNvPr id="363" name="직사각형 362" hidden="1"/>
            <xdr:cNvSpPr/>
          </xdr:nvSpPr>
          <xdr:spPr>
            <a:xfrm>
              <a:off x="9353552" y="4095808"/>
              <a:ext cx="343161" cy="175546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altLang="ko-KR" sz="1000" b="1">
                  <a:solidFill>
                    <a:schemeClr val="tx1"/>
                  </a:solidFill>
                  <a:latin typeface="+mj-ea"/>
                  <a:ea typeface="+mj-ea"/>
                </a:rPr>
                <a:t>2019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일팔" textlink="">
          <xdr:nvSpPr>
            <xdr:cNvPr id="364" name="직사각형 363" hidden="1"/>
            <xdr:cNvSpPr/>
          </xdr:nvSpPr>
          <xdr:spPr>
            <a:xfrm>
              <a:off x="9353552" y="4329179"/>
              <a:ext cx="343161" cy="175546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altLang="ko-KR" sz="1000" b="1">
                  <a:solidFill>
                    <a:schemeClr val="tx1"/>
                  </a:solidFill>
                  <a:latin typeface="+mj-ea"/>
                  <a:ea typeface="+mj-ea"/>
                </a:rPr>
                <a:t>2018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일칠" textlink="">
          <xdr:nvSpPr>
            <xdr:cNvPr id="365" name="직사각형 364" hidden="1"/>
            <xdr:cNvSpPr/>
          </xdr:nvSpPr>
          <xdr:spPr>
            <a:xfrm>
              <a:off x="9353552" y="4562551"/>
              <a:ext cx="343161" cy="175546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altLang="ko-KR" sz="1000" b="1">
                  <a:solidFill>
                    <a:schemeClr val="tx1"/>
                  </a:solidFill>
                  <a:latin typeface="+mj-ea"/>
                  <a:ea typeface="+mj-ea"/>
                </a:rPr>
                <a:t>2017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일육" textlink="">
          <xdr:nvSpPr>
            <xdr:cNvPr id="366" name="직사각형 365" hidden="1"/>
            <xdr:cNvSpPr/>
          </xdr:nvSpPr>
          <xdr:spPr>
            <a:xfrm>
              <a:off x="9353552" y="4795923"/>
              <a:ext cx="343161" cy="175546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altLang="ko-KR" sz="1000" b="1">
                  <a:solidFill>
                    <a:schemeClr val="tx1"/>
                  </a:solidFill>
                  <a:latin typeface="+mj-ea"/>
                  <a:ea typeface="+mj-ea"/>
                </a:rPr>
                <a:t>2016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일오" textlink="">
          <xdr:nvSpPr>
            <xdr:cNvPr id="367" name="직사각형 366" hidden="1"/>
            <xdr:cNvSpPr/>
          </xdr:nvSpPr>
          <xdr:spPr>
            <a:xfrm>
              <a:off x="9353552" y="5029295"/>
              <a:ext cx="343161" cy="175546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altLang="ko-KR" sz="1000" b="1">
                  <a:solidFill>
                    <a:schemeClr val="tx1"/>
                  </a:solidFill>
                  <a:latin typeface="+mj-ea"/>
                  <a:ea typeface="+mj-ea"/>
                </a:rPr>
                <a:t>2015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일사" textlink="">
          <xdr:nvSpPr>
            <xdr:cNvPr id="388" name="직사각형 387" hidden="1"/>
            <xdr:cNvSpPr/>
          </xdr:nvSpPr>
          <xdr:spPr>
            <a:xfrm>
              <a:off x="9353552" y="5262667"/>
              <a:ext cx="343161" cy="175546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altLang="ko-KR" sz="1000" b="1">
                  <a:solidFill>
                    <a:schemeClr val="tx1"/>
                  </a:solidFill>
                  <a:latin typeface="+mj-ea"/>
                  <a:ea typeface="+mj-ea"/>
                </a:rPr>
                <a:t>2014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일삼" textlink="">
          <xdr:nvSpPr>
            <xdr:cNvPr id="389" name="직사각형 388" hidden="1"/>
            <xdr:cNvSpPr/>
          </xdr:nvSpPr>
          <xdr:spPr>
            <a:xfrm>
              <a:off x="9353552" y="5496039"/>
              <a:ext cx="343161" cy="175546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altLang="ko-KR" sz="1000" b="1">
                  <a:solidFill>
                    <a:schemeClr val="tx1"/>
                  </a:solidFill>
                  <a:latin typeface="+mj-ea"/>
                  <a:ea typeface="+mj-ea"/>
                </a:rPr>
                <a:t>2013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일이" textlink="">
          <xdr:nvSpPr>
            <xdr:cNvPr id="394" name="직사각형 393" hidden="1"/>
            <xdr:cNvSpPr/>
          </xdr:nvSpPr>
          <xdr:spPr>
            <a:xfrm>
              <a:off x="9353552" y="5729411"/>
              <a:ext cx="343161" cy="175546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altLang="ko-KR" sz="1000" b="1">
                  <a:solidFill>
                    <a:schemeClr val="tx1"/>
                  </a:solidFill>
                  <a:latin typeface="+mj-ea"/>
                  <a:ea typeface="+mj-ea"/>
                </a:rPr>
                <a:t>2012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일일" textlink="">
          <xdr:nvSpPr>
            <xdr:cNvPr id="408" name="직사각형 407" hidden="1"/>
            <xdr:cNvSpPr/>
          </xdr:nvSpPr>
          <xdr:spPr>
            <a:xfrm>
              <a:off x="9353552" y="5962782"/>
              <a:ext cx="343161" cy="175546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altLang="ko-KR" sz="1000" b="1">
                  <a:solidFill>
                    <a:schemeClr val="tx1"/>
                  </a:solidFill>
                  <a:latin typeface="+mj-ea"/>
                  <a:ea typeface="+mj-ea"/>
                </a:rPr>
                <a:t>2011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일공" textlink="">
          <xdr:nvSpPr>
            <xdr:cNvPr id="410" name="직사각형 409" hidden="1"/>
            <xdr:cNvSpPr/>
          </xdr:nvSpPr>
          <xdr:spPr>
            <a:xfrm>
              <a:off x="9767002" y="2695576"/>
              <a:ext cx="343161" cy="175546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altLang="ko-KR" sz="1000" b="1">
                  <a:solidFill>
                    <a:schemeClr val="tx1"/>
                  </a:solidFill>
                  <a:latin typeface="+mj-ea"/>
                  <a:ea typeface="+mj-ea"/>
                </a:rPr>
                <a:t>2010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영구" textlink="">
          <xdr:nvSpPr>
            <xdr:cNvPr id="411" name="직사각형 410" hidden="1"/>
            <xdr:cNvSpPr/>
          </xdr:nvSpPr>
          <xdr:spPr>
            <a:xfrm>
              <a:off x="9767002" y="2928948"/>
              <a:ext cx="343161" cy="175546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altLang="ko-KR" sz="1000" b="1">
                  <a:solidFill>
                    <a:schemeClr val="tx1"/>
                  </a:solidFill>
                  <a:latin typeface="+mj-ea"/>
                  <a:ea typeface="+mj-ea"/>
                </a:rPr>
                <a:t>2009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영팔" textlink="">
          <xdr:nvSpPr>
            <xdr:cNvPr id="412" name="직사각형 411" hidden="1"/>
            <xdr:cNvSpPr/>
          </xdr:nvSpPr>
          <xdr:spPr>
            <a:xfrm>
              <a:off x="9767002" y="3162320"/>
              <a:ext cx="343161" cy="175546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altLang="ko-KR" sz="1000" b="1">
                  <a:solidFill>
                    <a:schemeClr val="tx1"/>
                  </a:solidFill>
                  <a:latin typeface="+mj-ea"/>
                  <a:ea typeface="+mj-ea"/>
                </a:rPr>
                <a:t>2008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영칠" textlink="">
          <xdr:nvSpPr>
            <xdr:cNvPr id="413" name="직사각형 412" hidden="1"/>
            <xdr:cNvSpPr/>
          </xdr:nvSpPr>
          <xdr:spPr>
            <a:xfrm>
              <a:off x="9767002" y="3395692"/>
              <a:ext cx="343161" cy="175546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altLang="ko-KR" sz="1000" b="1">
                  <a:solidFill>
                    <a:schemeClr val="tx1"/>
                  </a:solidFill>
                  <a:latin typeface="+mj-ea"/>
                  <a:ea typeface="+mj-ea"/>
                </a:rPr>
                <a:t>2007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영육" textlink="">
          <xdr:nvSpPr>
            <xdr:cNvPr id="414" name="직사각형 413" hidden="1"/>
            <xdr:cNvSpPr/>
          </xdr:nvSpPr>
          <xdr:spPr>
            <a:xfrm>
              <a:off x="9767002" y="3629064"/>
              <a:ext cx="343161" cy="175546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altLang="ko-KR" sz="1000" b="1">
                  <a:solidFill>
                    <a:schemeClr val="tx1"/>
                  </a:solidFill>
                  <a:latin typeface="+mj-ea"/>
                  <a:ea typeface="+mj-ea"/>
                </a:rPr>
                <a:t>2006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영오" textlink="">
          <xdr:nvSpPr>
            <xdr:cNvPr id="415" name="직사각형 414" hidden="1"/>
            <xdr:cNvSpPr/>
          </xdr:nvSpPr>
          <xdr:spPr>
            <a:xfrm>
              <a:off x="9767002" y="3862436"/>
              <a:ext cx="343161" cy="175546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altLang="ko-KR" sz="1000" b="1">
                  <a:solidFill>
                    <a:schemeClr val="tx1"/>
                  </a:solidFill>
                  <a:latin typeface="+mj-ea"/>
                  <a:ea typeface="+mj-ea"/>
                </a:rPr>
                <a:t>2005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영사" textlink="">
          <xdr:nvSpPr>
            <xdr:cNvPr id="416" name="직사각형 415" hidden="1"/>
            <xdr:cNvSpPr/>
          </xdr:nvSpPr>
          <xdr:spPr>
            <a:xfrm>
              <a:off x="9767002" y="4095808"/>
              <a:ext cx="343161" cy="175546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altLang="ko-KR" sz="1000" b="1">
                  <a:solidFill>
                    <a:schemeClr val="tx1"/>
                  </a:solidFill>
                  <a:latin typeface="+mj-ea"/>
                  <a:ea typeface="+mj-ea"/>
                </a:rPr>
                <a:t>2004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영삼" textlink="">
          <xdr:nvSpPr>
            <xdr:cNvPr id="417" name="직사각형 416" hidden="1"/>
            <xdr:cNvSpPr/>
          </xdr:nvSpPr>
          <xdr:spPr>
            <a:xfrm>
              <a:off x="9767002" y="4329179"/>
              <a:ext cx="343161" cy="175546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altLang="ko-KR" sz="1000" b="1">
                  <a:solidFill>
                    <a:schemeClr val="tx1"/>
                  </a:solidFill>
                  <a:latin typeface="+mj-ea"/>
                  <a:ea typeface="+mj-ea"/>
                </a:rPr>
                <a:t>2003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영이" textlink="">
          <xdr:nvSpPr>
            <xdr:cNvPr id="418" name="직사각형 417" hidden="1"/>
            <xdr:cNvSpPr/>
          </xdr:nvSpPr>
          <xdr:spPr>
            <a:xfrm>
              <a:off x="9767002" y="4562551"/>
              <a:ext cx="343161" cy="175546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altLang="ko-KR" sz="1000" b="1">
                  <a:solidFill>
                    <a:schemeClr val="tx1"/>
                  </a:solidFill>
                  <a:latin typeface="+mj-ea"/>
                  <a:ea typeface="+mj-ea"/>
                </a:rPr>
                <a:t>2002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영일" textlink="">
          <xdr:nvSpPr>
            <xdr:cNvPr id="419" name="직사각형 418" hidden="1"/>
            <xdr:cNvSpPr/>
          </xdr:nvSpPr>
          <xdr:spPr>
            <a:xfrm>
              <a:off x="9767002" y="4795923"/>
              <a:ext cx="343161" cy="175546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altLang="ko-KR" sz="1000" b="1">
                  <a:solidFill>
                    <a:schemeClr val="tx1"/>
                  </a:solidFill>
                  <a:latin typeface="+mj-ea"/>
                  <a:ea typeface="+mj-ea"/>
                </a:rPr>
                <a:t>2001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영영" textlink="">
          <xdr:nvSpPr>
            <xdr:cNvPr id="420" name="직사각형 419" hidden="1"/>
            <xdr:cNvSpPr/>
          </xdr:nvSpPr>
          <xdr:spPr>
            <a:xfrm>
              <a:off x="9767002" y="5029295"/>
              <a:ext cx="343161" cy="175546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altLang="ko-KR" sz="1000" b="1">
                  <a:solidFill>
                    <a:schemeClr val="tx1"/>
                  </a:solidFill>
                  <a:latin typeface="+mj-ea"/>
                  <a:ea typeface="+mj-ea"/>
                </a:rPr>
                <a:t>2000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구구" textlink="">
          <xdr:nvSpPr>
            <xdr:cNvPr id="421" name="직사각형 420" hidden="1"/>
            <xdr:cNvSpPr/>
          </xdr:nvSpPr>
          <xdr:spPr>
            <a:xfrm>
              <a:off x="9767002" y="5262667"/>
              <a:ext cx="343161" cy="175546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altLang="ko-KR" sz="1000" b="1">
                  <a:solidFill>
                    <a:schemeClr val="tx1"/>
                  </a:solidFill>
                  <a:latin typeface="+mj-ea"/>
                  <a:ea typeface="+mj-ea"/>
                </a:rPr>
                <a:t>1999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구팔" textlink="">
          <xdr:nvSpPr>
            <xdr:cNvPr id="422" name="직사각형 421" hidden="1"/>
            <xdr:cNvSpPr/>
          </xdr:nvSpPr>
          <xdr:spPr>
            <a:xfrm>
              <a:off x="9767002" y="5496039"/>
              <a:ext cx="343161" cy="175546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altLang="ko-KR" sz="1000" b="1">
                  <a:solidFill>
                    <a:schemeClr val="tx1"/>
                  </a:solidFill>
                  <a:latin typeface="+mj-ea"/>
                  <a:ea typeface="+mj-ea"/>
                </a:rPr>
                <a:t>1998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구칠" textlink="">
          <xdr:nvSpPr>
            <xdr:cNvPr id="423" name="직사각형 422" hidden="1"/>
            <xdr:cNvSpPr/>
          </xdr:nvSpPr>
          <xdr:spPr>
            <a:xfrm>
              <a:off x="9767002" y="5729411"/>
              <a:ext cx="343161" cy="175546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altLang="ko-KR" sz="1000" b="1">
                  <a:solidFill>
                    <a:schemeClr val="tx1"/>
                  </a:solidFill>
                  <a:latin typeface="+mj-ea"/>
                  <a:ea typeface="+mj-ea"/>
                </a:rPr>
                <a:t>1997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구육" textlink="">
          <xdr:nvSpPr>
            <xdr:cNvPr id="424" name="직사각형 423" hidden="1"/>
            <xdr:cNvSpPr/>
          </xdr:nvSpPr>
          <xdr:spPr>
            <a:xfrm>
              <a:off x="9767002" y="5962782"/>
              <a:ext cx="343161" cy="175546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altLang="ko-KR" sz="1000" b="1">
                  <a:solidFill>
                    <a:schemeClr val="tx1"/>
                  </a:solidFill>
                  <a:latin typeface="+mj-ea"/>
                  <a:ea typeface="+mj-ea"/>
                </a:rPr>
                <a:t>1996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구오" textlink="">
          <xdr:nvSpPr>
            <xdr:cNvPr id="440" name="직사각형 439" hidden="1"/>
            <xdr:cNvSpPr/>
          </xdr:nvSpPr>
          <xdr:spPr>
            <a:xfrm>
              <a:off x="10180453" y="2695576"/>
              <a:ext cx="343161" cy="175546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altLang="ko-KR" sz="1000" b="1">
                  <a:solidFill>
                    <a:schemeClr val="tx1"/>
                  </a:solidFill>
                  <a:latin typeface="+mj-ea"/>
                  <a:ea typeface="+mj-ea"/>
                </a:rPr>
                <a:t>1995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구사" textlink="">
          <xdr:nvSpPr>
            <xdr:cNvPr id="441" name="직사각형 440" hidden="1"/>
            <xdr:cNvSpPr/>
          </xdr:nvSpPr>
          <xdr:spPr>
            <a:xfrm>
              <a:off x="10180453" y="2928948"/>
              <a:ext cx="343161" cy="175546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altLang="ko-KR" sz="1000" b="1">
                  <a:solidFill>
                    <a:schemeClr val="tx1"/>
                  </a:solidFill>
                  <a:latin typeface="+mj-ea"/>
                  <a:ea typeface="+mj-ea"/>
                </a:rPr>
                <a:t>1994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구삼" textlink="">
          <xdr:nvSpPr>
            <xdr:cNvPr id="442" name="직사각형 441" hidden="1"/>
            <xdr:cNvSpPr/>
          </xdr:nvSpPr>
          <xdr:spPr>
            <a:xfrm>
              <a:off x="10180453" y="3162320"/>
              <a:ext cx="343161" cy="175546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altLang="ko-KR" sz="1000" b="1">
                  <a:solidFill>
                    <a:schemeClr val="tx1"/>
                  </a:solidFill>
                  <a:latin typeface="+mj-ea"/>
                  <a:ea typeface="+mj-ea"/>
                </a:rPr>
                <a:t>1993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구이" textlink="">
          <xdr:nvSpPr>
            <xdr:cNvPr id="443" name="직사각형 442" hidden="1"/>
            <xdr:cNvSpPr/>
          </xdr:nvSpPr>
          <xdr:spPr>
            <a:xfrm>
              <a:off x="10180453" y="3395692"/>
              <a:ext cx="343161" cy="175546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altLang="ko-KR" sz="1000" b="1">
                  <a:solidFill>
                    <a:schemeClr val="tx1"/>
                  </a:solidFill>
                  <a:latin typeface="+mj-ea"/>
                  <a:ea typeface="+mj-ea"/>
                </a:rPr>
                <a:t>1992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구일" textlink="">
          <xdr:nvSpPr>
            <xdr:cNvPr id="444" name="직사각형 443" hidden="1"/>
            <xdr:cNvSpPr/>
          </xdr:nvSpPr>
          <xdr:spPr>
            <a:xfrm>
              <a:off x="10180453" y="3629064"/>
              <a:ext cx="343161" cy="175546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altLang="ko-KR" sz="1000" b="1">
                  <a:solidFill>
                    <a:schemeClr val="tx1"/>
                  </a:solidFill>
                  <a:latin typeface="+mj-ea"/>
                  <a:ea typeface="+mj-ea"/>
                </a:rPr>
                <a:t>1991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구공" textlink="">
          <xdr:nvSpPr>
            <xdr:cNvPr id="445" name="직사각형 444" hidden="1"/>
            <xdr:cNvSpPr/>
          </xdr:nvSpPr>
          <xdr:spPr>
            <a:xfrm>
              <a:off x="10180453" y="3862436"/>
              <a:ext cx="343161" cy="175546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altLang="ko-KR" sz="1000" b="1">
                  <a:solidFill>
                    <a:schemeClr val="tx1"/>
                  </a:solidFill>
                  <a:latin typeface="+mj-ea"/>
                  <a:ea typeface="+mj-ea"/>
                </a:rPr>
                <a:t>1990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팔구" textlink="">
          <xdr:nvSpPr>
            <xdr:cNvPr id="446" name="직사각형 445" hidden="1"/>
            <xdr:cNvSpPr/>
          </xdr:nvSpPr>
          <xdr:spPr>
            <a:xfrm>
              <a:off x="10180453" y="4095808"/>
              <a:ext cx="343161" cy="175546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altLang="ko-KR" sz="1000" b="1">
                  <a:solidFill>
                    <a:schemeClr val="tx1"/>
                  </a:solidFill>
                  <a:latin typeface="+mj-ea"/>
                  <a:ea typeface="+mj-ea"/>
                </a:rPr>
                <a:t>1989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팔팔" textlink="">
          <xdr:nvSpPr>
            <xdr:cNvPr id="447" name="직사각형 446" hidden="1"/>
            <xdr:cNvSpPr/>
          </xdr:nvSpPr>
          <xdr:spPr>
            <a:xfrm>
              <a:off x="10180453" y="4329179"/>
              <a:ext cx="343161" cy="175546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altLang="ko-KR" sz="1000" b="1">
                  <a:solidFill>
                    <a:schemeClr val="tx1"/>
                  </a:solidFill>
                  <a:latin typeface="+mj-ea"/>
                  <a:ea typeface="+mj-ea"/>
                </a:rPr>
                <a:t>1988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팔칠" textlink="">
          <xdr:nvSpPr>
            <xdr:cNvPr id="448" name="직사각형 447" hidden="1"/>
            <xdr:cNvSpPr/>
          </xdr:nvSpPr>
          <xdr:spPr>
            <a:xfrm>
              <a:off x="10180453" y="4562551"/>
              <a:ext cx="343161" cy="175546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altLang="ko-KR" sz="1000" b="1">
                  <a:solidFill>
                    <a:schemeClr val="tx1"/>
                  </a:solidFill>
                  <a:latin typeface="+mj-ea"/>
                  <a:ea typeface="+mj-ea"/>
                </a:rPr>
                <a:t>1987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팔육" textlink="">
          <xdr:nvSpPr>
            <xdr:cNvPr id="449" name="직사각형 448" hidden="1"/>
            <xdr:cNvSpPr/>
          </xdr:nvSpPr>
          <xdr:spPr>
            <a:xfrm>
              <a:off x="10180453" y="4795923"/>
              <a:ext cx="343161" cy="175546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altLang="ko-KR" sz="1000" b="1">
                  <a:solidFill>
                    <a:schemeClr val="tx1"/>
                  </a:solidFill>
                  <a:latin typeface="+mj-ea"/>
                  <a:ea typeface="+mj-ea"/>
                </a:rPr>
                <a:t>1986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팔오" textlink="">
          <xdr:nvSpPr>
            <xdr:cNvPr id="450" name="직사각형 449" hidden="1"/>
            <xdr:cNvSpPr/>
          </xdr:nvSpPr>
          <xdr:spPr>
            <a:xfrm>
              <a:off x="10180453" y="5029295"/>
              <a:ext cx="343161" cy="175546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altLang="ko-KR" sz="1000" b="1">
                  <a:solidFill>
                    <a:schemeClr val="tx1"/>
                  </a:solidFill>
                  <a:latin typeface="+mj-ea"/>
                  <a:ea typeface="+mj-ea"/>
                </a:rPr>
                <a:t>1985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팔사" textlink="">
          <xdr:nvSpPr>
            <xdr:cNvPr id="451" name="직사각형 450" hidden="1"/>
            <xdr:cNvSpPr/>
          </xdr:nvSpPr>
          <xdr:spPr>
            <a:xfrm>
              <a:off x="10180453" y="5262667"/>
              <a:ext cx="343161" cy="175546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altLang="ko-KR" sz="1000" b="1">
                  <a:solidFill>
                    <a:schemeClr val="tx1"/>
                  </a:solidFill>
                  <a:latin typeface="+mj-ea"/>
                  <a:ea typeface="+mj-ea"/>
                </a:rPr>
                <a:t>1984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팔삼" textlink="">
          <xdr:nvSpPr>
            <xdr:cNvPr id="452" name="직사각형 451" hidden="1"/>
            <xdr:cNvSpPr/>
          </xdr:nvSpPr>
          <xdr:spPr>
            <a:xfrm>
              <a:off x="10180453" y="5496039"/>
              <a:ext cx="343161" cy="175546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altLang="ko-KR" sz="1000" b="1">
                  <a:solidFill>
                    <a:schemeClr val="tx1"/>
                  </a:solidFill>
                  <a:latin typeface="+mj-ea"/>
                  <a:ea typeface="+mj-ea"/>
                </a:rPr>
                <a:t>1983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팔이" textlink="">
          <xdr:nvSpPr>
            <xdr:cNvPr id="453" name="직사각형 452" hidden="1"/>
            <xdr:cNvSpPr/>
          </xdr:nvSpPr>
          <xdr:spPr>
            <a:xfrm>
              <a:off x="10180453" y="5729411"/>
              <a:ext cx="343161" cy="175546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altLang="ko-KR" sz="1000" b="1">
                  <a:solidFill>
                    <a:schemeClr val="tx1"/>
                  </a:solidFill>
                  <a:latin typeface="+mj-ea"/>
                  <a:ea typeface="+mj-ea"/>
                </a:rPr>
                <a:t>1982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팔일" textlink="">
          <xdr:nvSpPr>
            <xdr:cNvPr id="454" name="직사각형 453" hidden="1"/>
            <xdr:cNvSpPr/>
          </xdr:nvSpPr>
          <xdr:spPr>
            <a:xfrm>
              <a:off x="10180453" y="5962782"/>
              <a:ext cx="343161" cy="175546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altLang="ko-KR" sz="1000" b="1">
                  <a:solidFill>
                    <a:schemeClr val="tx1"/>
                  </a:solidFill>
                  <a:latin typeface="+mj-ea"/>
                  <a:ea typeface="+mj-ea"/>
                </a:rPr>
                <a:t>1981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이육" textlink="">
          <xdr:nvSpPr>
            <xdr:cNvPr id="631" name="직사각형 630" hidden="1"/>
            <xdr:cNvSpPr/>
          </xdr:nvSpPr>
          <xdr:spPr>
            <a:xfrm>
              <a:off x="9353552" y="2462096"/>
              <a:ext cx="343161" cy="175546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altLang="ko-KR" sz="1000" b="1">
                  <a:solidFill>
                    <a:schemeClr val="tx1"/>
                  </a:solidFill>
                  <a:latin typeface="+mj-ea"/>
                  <a:ea typeface="+mj-ea"/>
                </a:rPr>
                <a:t>2026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</xdr:grpSp>
      <xdr:sp macro="[0]!공사연도끄기" textlink="">
        <xdr:nvSpPr>
          <xdr:cNvPr id="337" name="직사각형 336" hidden="1"/>
          <xdr:cNvSpPr/>
        </xdr:nvSpPr>
        <xdr:spPr>
          <a:xfrm>
            <a:off x="11362336" y="861312"/>
            <a:ext cx="408929" cy="332794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altLang="ko-KR" sz="2000" b="1">
                <a:solidFill>
                  <a:schemeClr val="bg1"/>
                </a:solidFill>
                <a:latin typeface="+mj-ea"/>
                <a:ea typeface="+mj-ea"/>
              </a:rPr>
              <a:t>X</a:t>
            </a:r>
            <a:endParaRPr lang="ko-KR" altLang="en-US" sz="2000" b="1">
              <a:solidFill>
                <a:schemeClr val="bg1"/>
              </a:solidFill>
              <a:latin typeface="+mj-ea"/>
              <a:ea typeface="+mj-ea"/>
            </a:endParaRPr>
          </a:p>
        </xdr:txBody>
      </xdr:sp>
    </xdr:grpSp>
    <xdr:clientData/>
  </xdr:twoCellAnchor>
  <xdr:twoCellAnchor editAs="absolute">
    <xdr:from>
      <xdr:col>4</xdr:col>
      <xdr:colOff>295275</xdr:colOff>
      <xdr:row>7</xdr:row>
      <xdr:rowOff>47585</xdr:rowOff>
    </xdr:from>
    <xdr:to>
      <xdr:col>43</xdr:col>
      <xdr:colOff>441197</xdr:colOff>
      <xdr:row>14</xdr:row>
      <xdr:rowOff>390525</xdr:rowOff>
    </xdr:to>
    <xdr:grpSp>
      <xdr:nvGrpSpPr>
        <xdr:cNvPr id="13" name="증축기초" hidden="1"/>
        <xdr:cNvGrpSpPr/>
      </xdr:nvGrpSpPr>
      <xdr:grpSpPr>
        <a:xfrm>
          <a:off x="6610350" y="2333585"/>
          <a:ext cx="2298572" cy="3238540"/>
          <a:chOff x="6621165" y="2333625"/>
          <a:chExt cx="2609850" cy="3241995"/>
        </a:xfrm>
      </xdr:grpSpPr>
      <xdr:grpSp>
        <xdr:nvGrpSpPr>
          <xdr:cNvPr id="11" name="증축기초" hidden="1"/>
          <xdr:cNvGrpSpPr/>
        </xdr:nvGrpSpPr>
        <xdr:grpSpPr>
          <a:xfrm>
            <a:off x="6621165" y="2362269"/>
            <a:ext cx="2609850" cy="3213351"/>
            <a:chOff x="7183140" y="1095444"/>
            <a:chExt cx="2609850" cy="3213351"/>
          </a:xfrm>
        </xdr:grpSpPr>
        <xdr:sp macro="" textlink="">
          <xdr:nvSpPr>
            <xdr:cNvPr id="2" name="직사각형 1" hidden="1"/>
            <xdr:cNvSpPr/>
          </xdr:nvSpPr>
          <xdr:spPr>
            <a:xfrm>
              <a:off x="7183140" y="1095444"/>
              <a:ext cx="2609850" cy="3213351"/>
            </a:xfrm>
            <a:prstGeom prst="rect">
              <a:avLst/>
            </a:prstGeom>
            <a:solidFill>
              <a:schemeClr val="tx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ko-KR" altLang="en-US" sz="1000" b="1">
                <a:solidFill>
                  <a:schemeClr val="tx1"/>
                </a:solidFill>
              </a:endParaRPr>
            </a:p>
          </xdr:txBody>
        </xdr:sp>
        <xdr:sp macro="[0]!기초1" textlink="">
          <xdr:nvSpPr>
            <xdr:cNvPr id="342" name="직사각형 341" hidden="1"/>
            <xdr:cNvSpPr/>
          </xdr:nvSpPr>
          <xdr:spPr>
            <a:xfrm>
              <a:off x="7315200" y="1524048"/>
              <a:ext cx="2352675" cy="304799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 fontAlgn="base" latinLnBrk="0"/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기초공사를 한 건축물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기초2" textlink="">
          <xdr:nvSpPr>
            <xdr:cNvPr id="343" name="직사각형 342" hidden="1"/>
            <xdr:cNvSpPr/>
          </xdr:nvSpPr>
          <xdr:spPr>
            <a:xfrm>
              <a:off x="7315200" y="1924119"/>
              <a:ext cx="2352675" cy="476249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 fontAlgn="base" latinLnBrk="0"/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기초공사를 하지 않은 건축물</a:t>
              </a:r>
            </a:p>
          </xdr:txBody>
        </xdr:sp>
        <xdr:sp macro="[0]!기초3" textlink="">
          <xdr:nvSpPr>
            <xdr:cNvPr id="344" name="직사각형 343" hidden="1"/>
            <xdr:cNvSpPr/>
          </xdr:nvSpPr>
          <xdr:spPr>
            <a:xfrm>
              <a:off x="7315200" y="2506649"/>
              <a:ext cx="2352675" cy="896306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 fontAlgn="base" latinLnBrk="0"/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기초공사를 하지 않은 건축물 중 </a:t>
              </a:r>
              <a:r>
                <a:rPr lang="en-US" altLang="ko-KR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1</a:t>
              </a:r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개층을 복층으로 증축하는 건축물</a:t>
              </a:r>
            </a:p>
          </xdr:txBody>
        </xdr:sp>
        <xdr:sp macro="[0]!기초4" textlink="">
          <xdr:nvSpPr>
            <xdr:cNvPr id="634" name="직사각형 633" hidden="1"/>
            <xdr:cNvSpPr/>
          </xdr:nvSpPr>
          <xdr:spPr>
            <a:xfrm>
              <a:off x="7315200" y="3555517"/>
              <a:ext cx="2352675" cy="610250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 fontAlgn="base" latinLnBrk="0"/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해당없음</a:t>
              </a:r>
              <a:endPara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endParaRPr>
            </a:p>
            <a:p>
              <a:pPr algn="ctr" fontAlgn="base" latinLnBrk="0"/>
              <a:r>
                <a:rPr lang="ko-KR" altLang="en-US" sz="1000" b="1">
                  <a:solidFill>
                    <a:srgbClr val="FF0000"/>
                  </a:solidFill>
                  <a:effectLst/>
                  <a:latin typeface="+mj-ea"/>
                  <a:ea typeface="+mj-ea"/>
                  <a:cs typeface="+mn-cs"/>
                </a:rPr>
                <a:t>신축이나 증축이 아님</a:t>
              </a:r>
            </a:p>
          </xdr:txBody>
        </xdr:sp>
      </xdr:grpSp>
      <xdr:sp macro="[0]!증축끄기" textlink="">
        <xdr:nvSpPr>
          <xdr:cNvPr id="12" name="직사각형 11" hidden="1"/>
          <xdr:cNvSpPr/>
        </xdr:nvSpPr>
        <xdr:spPr>
          <a:xfrm>
            <a:off x="8667750" y="2333625"/>
            <a:ext cx="485775" cy="48577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altLang="ko-KR" sz="1400" b="1">
                <a:solidFill>
                  <a:schemeClr val="bg1"/>
                </a:solidFill>
                <a:latin typeface="+mj-ea"/>
                <a:ea typeface="+mj-ea"/>
              </a:rPr>
              <a:t>X</a:t>
            </a:r>
            <a:endParaRPr lang="ko-KR" altLang="en-US" sz="1400" b="1">
              <a:solidFill>
                <a:schemeClr val="bg1"/>
              </a:solidFill>
              <a:latin typeface="+mj-ea"/>
              <a:ea typeface="+mj-ea"/>
            </a:endParaRPr>
          </a:p>
        </xdr:txBody>
      </xdr:sp>
    </xdr:grpSp>
    <xdr:clientData/>
  </xdr:twoCellAnchor>
  <xdr:twoCellAnchor editAs="absolute">
    <xdr:from>
      <xdr:col>4</xdr:col>
      <xdr:colOff>285750</xdr:colOff>
      <xdr:row>3</xdr:row>
      <xdr:rowOff>0</xdr:rowOff>
    </xdr:from>
    <xdr:to>
      <xdr:col>46</xdr:col>
      <xdr:colOff>666750</xdr:colOff>
      <xdr:row>44</xdr:row>
      <xdr:rowOff>156127</xdr:rowOff>
    </xdr:to>
    <xdr:grpSp>
      <xdr:nvGrpSpPr>
        <xdr:cNvPr id="5" name="가산율" hidden="1"/>
        <xdr:cNvGrpSpPr/>
      </xdr:nvGrpSpPr>
      <xdr:grpSpPr>
        <a:xfrm>
          <a:off x="6600825" y="762000"/>
          <a:ext cx="4591050" cy="16843927"/>
          <a:chOff x="6600411" y="762000"/>
          <a:chExt cx="3761132" cy="16846826"/>
        </a:xfrm>
      </xdr:grpSpPr>
      <xdr:grpSp>
        <xdr:nvGrpSpPr>
          <xdr:cNvPr id="16" name="가산율" hidden="1"/>
          <xdr:cNvGrpSpPr/>
        </xdr:nvGrpSpPr>
        <xdr:grpSpPr>
          <a:xfrm>
            <a:off x="6601239" y="762000"/>
            <a:ext cx="3760304" cy="16846826"/>
            <a:chOff x="6972300" y="1581150"/>
            <a:chExt cx="3583299" cy="16846826"/>
          </a:xfrm>
        </xdr:grpSpPr>
        <xdr:sp macro="" textlink="">
          <xdr:nvSpPr>
            <xdr:cNvPr id="15" name="직사각형 14" hidden="1"/>
            <xdr:cNvSpPr/>
          </xdr:nvSpPr>
          <xdr:spPr>
            <a:xfrm>
              <a:off x="6972300" y="1581150"/>
              <a:ext cx="3583299" cy="16846826"/>
            </a:xfrm>
            <a:prstGeom prst="rect">
              <a:avLst/>
            </a:prstGeom>
            <a:solidFill>
              <a:schemeClr val="tx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ko-KR" altLang="en-US" sz="1000" b="1">
                <a:solidFill>
                  <a:schemeClr val="tx1"/>
                </a:solidFill>
              </a:endParaRPr>
            </a:p>
          </xdr:txBody>
        </xdr:sp>
        <xdr:sp macro="" textlink="">
          <xdr:nvSpPr>
            <xdr:cNvPr id="346" name="직사각형 345" hidden="1"/>
            <xdr:cNvSpPr/>
          </xdr:nvSpPr>
          <xdr:spPr>
            <a:xfrm>
              <a:off x="7181851" y="2705099"/>
              <a:ext cx="3200399" cy="2429289"/>
            </a:xfrm>
            <a:prstGeom prst="rect">
              <a:avLst/>
            </a:prstGeom>
            <a:solidFill>
              <a:schemeClr val="bg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fontAlgn="base" latinLnBrk="0"/>
              <a:r>
                <a:rPr lang="en-US" altLang="ko-KR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(1) </a:t>
              </a:r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특수설비가 설치되어 있는 건물</a:t>
              </a:r>
            </a:p>
            <a:p>
              <a:pPr fontAlgn="base" latinLnBrk="0"/>
              <a:r>
                <a:rPr lang="ko-KR" altLang="en-US" sz="1000" baseline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 </a:t>
              </a:r>
              <a:r>
                <a:rPr lang="ko-KR" altLang="ko-KR" sz="11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 </a:t>
              </a:r>
              <a:r>
                <a:rPr lang="ko-KR" altLang="en-US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인텔리전트 빌딩시스템 시설</a:t>
              </a:r>
            </a:p>
            <a:p>
              <a:pPr algn="l"/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" textlink="">
          <xdr:nvSpPr>
            <xdr:cNvPr id="347" name="직사각형 346" hidden="1"/>
            <xdr:cNvSpPr/>
          </xdr:nvSpPr>
          <xdr:spPr>
            <a:xfrm>
              <a:off x="7181851" y="5292969"/>
              <a:ext cx="3200399" cy="2971801"/>
            </a:xfrm>
            <a:prstGeom prst="rect">
              <a:avLst/>
            </a:prstGeom>
            <a:solidFill>
              <a:schemeClr val="bg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fontAlgn="base" latinLnBrk="0"/>
              <a:r>
                <a:rPr lang="en-US" altLang="ko-KR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(2) </a:t>
              </a:r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특수건물</a:t>
              </a:r>
            </a:p>
            <a:p>
              <a:pPr fontAlgn="base" latinLnBrk="0"/>
              <a:r>
                <a:rPr lang="ko-KR" altLang="en-US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건물의 </a:t>
              </a:r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1</a:t>
              </a:r>
              <a:r>
                <a:rPr lang="ko-KR" altLang="en-US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개층 높이가 다른 층의 높이 보다 </a:t>
              </a:r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2</a:t>
              </a:r>
              <a:r>
                <a:rPr lang="ko-KR" altLang="en-US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배 이상 되는 건물</a:t>
              </a:r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(</a:t>
              </a:r>
              <a:r>
                <a:rPr lang="ko-KR" altLang="en-US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해당 층 부분</a:t>
              </a:r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)</a:t>
              </a:r>
              <a:endParaRPr lang="ko-KR" altLang="en-US" sz="1000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endParaRPr>
            </a:p>
            <a:p>
              <a:pPr fontAlgn="base" latinLnBrk="0"/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※ </a:t>
              </a:r>
              <a:r>
                <a:rPr lang="ko-KR" altLang="en-US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층수높이 계산시 지하층 및 옥탑은 제외하며</a:t>
              </a:r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,</a:t>
              </a:r>
              <a:r>
                <a:rPr lang="ko-KR" altLang="en-US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 층별로 높이가 다른 층이 </a:t>
              </a:r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3</a:t>
              </a:r>
              <a:r>
                <a:rPr lang="ko-KR" altLang="en-US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개 이상 있는 경우에는 층고가 가장 낮은 층을 기준으로 하여 계산함</a:t>
              </a:r>
              <a:endParaRPr lang="en-US" altLang="ko-KR" sz="1000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endParaRPr>
            </a:p>
            <a:p>
              <a:pPr fontAlgn="base" latinLnBrk="0"/>
              <a:endParaRPr lang="en-US" altLang="ko-KR" sz="1000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endParaRPr>
            </a:p>
            <a:p>
              <a:pPr fontAlgn="base" latinLnBrk="0"/>
              <a:r>
                <a:rPr lang="ko-KR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건물의 </a:t>
              </a:r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1</a:t>
              </a:r>
              <a:r>
                <a:rPr lang="ko-KR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개층 높이가 </a:t>
              </a:r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8m</a:t>
              </a:r>
              <a:r>
                <a:rPr lang="ko-KR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이상이 되는 건물</a:t>
              </a:r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. </a:t>
              </a:r>
              <a:r>
                <a:rPr lang="ko-KR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단</a:t>
              </a:r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, </a:t>
              </a:r>
              <a:r>
                <a:rPr lang="ko-KR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높이가 </a:t>
              </a:r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4m </a:t>
              </a:r>
              <a:r>
                <a:rPr lang="ko-KR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추가될 때마다 </a:t>
              </a:r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5%</a:t>
              </a:r>
              <a:r>
                <a:rPr lang="ko-KR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씩 추가 가산</a:t>
              </a:r>
              <a:br>
                <a:rPr lang="ko-KR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</a:br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(</a:t>
              </a:r>
              <a:r>
                <a:rPr lang="ko-KR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예 </a:t>
              </a:r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: 7.9m</a:t>
              </a:r>
              <a:r>
                <a:rPr lang="ko-KR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는 </a:t>
              </a:r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0, 8m</a:t>
              </a:r>
              <a:r>
                <a:rPr lang="ko-KR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는 </a:t>
              </a:r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0.05 12m</a:t>
              </a:r>
              <a:r>
                <a:rPr lang="ko-KR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는 </a:t>
              </a:r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0.1</a:t>
              </a:r>
              <a:r>
                <a:rPr lang="ko-KR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가산</a:t>
              </a:r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)</a:t>
              </a:r>
              <a:endParaRPr lang="ko-KR" altLang="ko-KR" sz="1000">
                <a:solidFill>
                  <a:schemeClr val="tx1"/>
                </a:solidFill>
                <a:effectLst/>
                <a:latin typeface="+mj-ea"/>
                <a:ea typeface="+mj-ea"/>
              </a:endParaRPr>
            </a:p>
            <a:p>
              <a:pPr fontAlgn="base" latinLnBrk="0"/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※ 1</a:t>
              </a:r>
              <a:r>
                <a:rPr lang="ko-KR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개층 높이가 </a:t>
              </a:r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8m </a:t>
              </a:r>
              <a:r>
                <a:rPr lang="ko-KR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이상인 건물에 대하여는 “</a:t>
              </a:r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1</a:t>
              </a:r>
              <a:r>
                <a:rPr lang="ko-KR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개층 높이가 다른 층보다 </a:t>
              </a:r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2</a:t>
              </a:r>
              <a:r>
                <a:rPr lang="ko-KR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배 이상되는 건물” 가산율 규정은 적용하지 아니함</a:t>
              </a:r>
              <a:endParaRPr lang="ko-KR" altLang="ko-KR" sz="1000">
                <a:solidFill>
                  <a:schemeClr val="tx1"/>
                </a:solidFill>
                <a:effectLst/>
                <a:latin typeface="+mj-ea"/>
                <a:ea typeface="+mj-ea"/>
              </a:endParaRPr>
            </a:p>
            <a:p>
              <a:pPr fontAlgn="base" latinLnBrk="0"/>
              <a:endParaRPr lang="ko-KR" altLang="en-US" sz="1000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endParaRPr>
            </a:p>
          </xdr:txBody>
        </xdr:sp>
        <xdr:sp macro="" textlink="">
          <xdr:nvSpPr>
            <xdr:cNvPr id="348" name="직사각형 347" hidden="1"/>
            <xdr:cNvSpPr/>
          </xdr:nvSpPr>
          <xdr:spPr>
            <a:xfrm>
              <a:off x="7181851" y="8376139"/>
              <a:ext cx="3200399" cy="561976"/>
            </a:xfrm>
            <a:prstGeom prst="rect">
              <a:avLst/>
            </a:prstGeom>
            <a:solidFill>
              <a:schemeClr val="bg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fontAlgn="base" latinLnBrk="0"/>
              <a:r>
                <a:rPr lang="en-US" altLang="ko-KR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(3) 5</a:t>
              </a:r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층미만 건물</a:t>
              </a:r>
            </a:p>
            <a:p>
              <a:pPr fontAlgn="base" latinLnBrk="0"/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1</a:t>
              </a:r>
              <a:r>
                <a:rPr lang="ko-KR" altLang="en-US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층 상가부분</a:t>
              </a:r>
            </a:p>
          </xdr:txBody>
        </xdr:sp>
        <xdr:sp macro="" textlink="">
          <xdr:nvSpPr>
            <xdr:cNvPr id="349" name="직사각형 348" hidden="1"/>
            <xdr:cNvSpPr/>
          </xdr:nvSpPr>
          <xdr:spPr>
            <a:xfrm>
              <a:off x="7181851" y="9049484"/>
              <a:ext cx="3200399" cy="561976"/>
            </a:xfrm>
            <a:prstGeom prst="rect">
              <a:avLst/>
            </a:prstGeom>
            <a:solidFill>
              <a:schemeClr val="bg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fontAlgn="base" latinLnBrk="0"/>
              <a:r>
                <a:rPr lang="en-US" altLang="ko-KR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(4) 5</a:t>
              </a:r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층이상 </a:t>
              </a:r>
              <a:r>
                <a:rPr lang="en-US" altLang="ko-KR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10</a:t>
              </a:r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층이하 건물</a:t>
              </a:r>
            </a:p>
            <a:p>
              <a:pPr fontAlgn="base" latinLnBrk="0"/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1</a:t>
              </a:r>
              <a:r>
                <a:rPr lang="ko-KR" altLang="en-US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층 상가부분</a:t>
              </a:r>
            </a:p>
          </xdr:txBody>
        </xdr:sp>
        <xdr:sp macro="" textlink="">
          <xdr:nvSpPr>
            <xdr:cNvPr id="350" name="직사각형 349" hidden="1"/>
            <xdr:cNvSpPr/>
          </xdr:nvSpPr>
          <xdr:spPr>
            <a:xfrm>
              <a:off x="7181851" y="9722829"/>
              <a:ext cx="3200399" cy="676275"/>
            </a:xfrm>
            <a:prstGeom prst="rect">
              <a:avLst/>
            </a:prstGeom>
            <a:solidFill>
              <a:schemeClr val="bg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fontAlgn="base" latinLnBrk="0"/>
              <a:r>
                <a:rPr lang="en-US" altLang="ko-KR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(5) 11</a:t>
              </a:r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층이상 </a:t>
              </a:r>
              <a:r>
                <a:rPr lang="en-US" altLang="ko-KR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20</a:t>
              </a:r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층이하 건물</a:t>
              </a:r>
            </a:p>
            <a:p>
              <a:pPr fontAlgn="base" latinLnBrk="0"/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1</a:t>
              </a:r>
              <a:r>
                <a:rPr lang="ko-KR" altLang="en-US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층 상가부분</a:t>
              </a:r>
            </a:p>
          </xdr:txBody>
        </xdr:sp>
        <xdr:sp macro="" textlink="">
          <xdr:nvSpPr>
            <xdr:cNvPr id="351" name="직사각형 350" hidden="1"/>
            <xdr:cNvSpPr/>
          </xdr:nvSpPr>
          <xdr:spPr>
            <a:xfrm>
              <a:off x="7181851" y="10510473"/>
              <a:ext cx="3200399" cy="676275"/>
            </a:xfrm>
            <a:prstGeom prst="rect">
              <a:avLst/>
            </a:prstGeom>
            <a:solidFill>
              <a:schemeClr val="bg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fontAlgn="base" latinLnBrk="0"/>
              <a:r>
                <a:rPr lang="en-US" altLang="ko-KR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(6) 21</a:t>
              </a:r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층이상 </a:t>
              </a:r>
              <a:r>
                <a:rPr lang="en-US" altLang="ko-KR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30</a:t>
              </a:r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층이하 건물</a:t>
              </a:r>
            </a:p>
            <a:p>
              <a:pPr fontAlgn="base" latinLnBrk="0"/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1</a:t>
              </a:r>
              <a:r>
                <a:rPr lang="ko-KR" altLang="en-US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층 상가부분</a:t>
              </a:r>
            </a:p>
          </xdr:txBody>
        </xdr:sp>
        <xdr:sp macro="" textlink="">
          <xdr:nvSpPr>
            <xdr:cNvPr id="352" name="직사각형 351" hidden="1"/>
            <xdr:cNvSpPr/>
          </xdr:nvSpPr>
          <xdr:spPr>
            <a:xfrm>
              <a:off x="7181851" y="11298117"/>
              <a:ext cx="3200399" cy="762001"/>
            </a:xfrm>
            <a:prstGeom prst="rect">
              <a:avLst/>
            </a:prstGeom>
            <a:solidFill>
              <a:schemeClr val="bg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fontAlgn="base" latinLnBrk="0"/>
              <a:r>
                <a:rPr lang="en-US" altLang="ko-KR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(7) 30</a:t>
              </a:r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층초과 건물</a:t>
              </a:r>
            </a:p>
            <a:p>
              <a:pPr fontAlgn="base" latinLnBrk="0"/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1</a:t>
              </a:r>
              <a:r>
                <a:rPr lang="ko-KR" altLang="en-US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층 상가부분</a:t>
              </a:r>
              <a:endParaRPr lang="en-US" altLang="ko-KR" sz="1000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endParaRPr>
            </a:p>
            <a:p>
              <a:pPr marL="0" marR="0" lvl="0" indent="0" defTabSz="914400" eaLnBrk="1" fontAlgn="base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※ 지하층 및 옥탑 등은 층수계산시 제외</a:t>
              </a:r>
            </a:p>
          </xdr:txBody>
        </xdr:sp>
        <xdr:sp macro="" textlink="">
          <xdr:nvSpPr>
            <xdr:cNvPr id="353" name="직사각형 352" hidden="1"/>
            <xdr:cNvSpPr/>
          </xdr:nvSpPr>
          <xdr:spPr>
            <a:xfrm>
              <a:off x="7181851" y="12171487"/>
              <a:ext cx="3200399" cy="676275"/>
            </a:xfrm>
            <a:prstGeom prst="rect">
              <a:avLst/>
            </a:prstGeom>
            <a:solidFill>
              <a:schemeClr val="bg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fontAlgn="base" latinLnBrk="0"/>
              <a:r>
                <a:rPr lang="en-US" altLang="ko-KR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(8) 11</a:t>
              </a:r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층 이상 </a:t>
              </a:r>
              <a:r>
                <a:rPr lang="en-US" altLang="ko-KR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20</a:t>
              </a:r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층 이하 건물</a:t>
              </a:r>
              <a:r>
                <a:rPr lang="ko-KR" altLang="en-US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 </a:t>
              </a:r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2</a:t>
              </a:r>
              <a:r>
                <a:rPr lang="ko-KR" altLang="en-US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층 상가부분</a:t>
              </a:r>
            </a:p>
          </xdr:txBody>
        </xdr:sp>
        <xdr:sp macro="" textlink="">
          <xdr:nvSpPr>
            <xdr:cNvPr id="409" name="직사각형 408" hidden="1"/>
            <xdr:cNvSpPr/>
          </xdr:nvSpPr>
          <xdr:spPr>
            <a:xfrm>
              <a:off x="7181851" y="12959131"/>
              <a:ext cx="3200399" cy="676275"/>
            </a:xfrm>
            <a:prstGeom prst="rect">
              <a:avLst/>
            </a:prstGeom>
            <a:solidFill>
              <a:schemeClr val="bg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fontAlgn="base" latinLnBrk="0"/>
              <a:r>
                <a:rPr lang="en-US" altLang="ko-KR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(9) 21</a:t>
              </a:r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층 이상 </a:t>
              </a:r>
              <a:r>
                <a:rPr lang="en-US" altLang="ko-KR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30</a:t>
              </a:r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층 이하 건물</a:t>
              </a:r>
            </a:p>
            <a:p>
              <a:pPr fontAlgn="base" latinLnBrk="0"/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2</a:t>
              </a:r>
              <a:r>
                <a:rPr lang="ko-KR" altLang="en-US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층 상가부분</a:t>
              </a:r>
            </a:p>
          </xdr:txBody>
        </xdr:sp>
        <xdr:sp macro="" textlink="">
          <xdr:nvSpPr>
            <xdr:cNvPr id="425" name="직사각형 424" hidden="1"/>
            <xdr:cNvSpPr/>
          </xdr:nvSpPr>
          <xdr:spPr>
            <a:xfrm>
              <a:off x="7181851" y="13746775"/>
              <a:ext cx="3200399" cy="828676"/>
            </a:xfrm>
            <a:prstGeom prst="rect">
              <a:avLst/>
            </a:prstGeom>
            <a:solidFill>
              <a:schemeClr val="bg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fontAlgn="base" latinLnBrk="0"/>
              <a:r>
                <a:rPr lang="en-US" altLang="ko-KR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(10) 30</a:t>
              </a:r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층 초과 건물</a:t>
              </a:r>
            </a:p>
            <a:p>
              <a:pPr fontAlgn="base" latinLnBrk="0"/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2</a:t>
              </a:r>
              <a:r>
                <a:rPr lang="ko-KR" altLang="en-US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층 상가부분</a:t>
              </a:r>
              <a:endParaRPr lang="en-US" altLang="ko-KR" sz="1000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endParaRPr>
            </a:p>
            <a:p>
              <a:pPr marL="0" marR="0" lvl="0" indent="0" defTabSz="914400" eaLnBrk="1" fontAlgn="base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※ </a:t>
              </a:r>
              <a:r>
                <a:rPr lang="ko-KR" altLang="en-US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지하층 및 옥탑 등은 층수계산시 제외</a:t>
              </a:r>
            </a:p>
          </xdr:txBody>
        </xdr:sp>
        <xdr:sp macro="" textlink="">
          <xdr:nvSpPr>
            <xdr:cNvPr id="426" name="직사각형 425" hidden="1"/>
            <xdr:cNvSpPr/>
          </xdr:nvSpPr>
          <xdr:spPr>
            <a:xfrm>
              <a:off x="7181851" y="14686820"/>
              <a:ext cx="3200399" cy="381001"/>
            </a:xfrm>
            <a:prstGeom prst="rect">
              <a:avLst/>
            </a:prstGeom>
            <a:solidFill>
              <a:schemeClr val="bg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fontAlgn="base" latinLnBrk="0"/>
              <a:r>
                <a:rPr lang="en-US" altLang="ko-KR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(11) </a:t>
              </a:r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원자력발전시설</a:t>
              </a:r>
            </a:p>
          </xdr:txBody>
        </xdr:sp>
        <xdr:sp macro="" textlink="">
          <xdr:nvSpPr>
            <xdr:cNvPr id="427" name="직사각형 426" hidden="1"/>
            <xdr:cNvSpPr/>
          </xdr:nvSpPr>
          <xdr:spPr>
            <a:xfrm>
              <a:off x="7181851" y="15179190"/>
              <a:ext cx="3200399" cy="381001"/>
            </a:xfrm>
            <a:prstGeom prst="rect">
              <a:avLst/>
            </a:prstGeom>
            <a:solidFill>
              <a:schemeClr val="bg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fontAlgn="base" latinLnBrk="0"/>
              <a:r>
                <a:rPr lang="en-US" altLang="ko-KR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(12) </a:t>
              </a:r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수상건축물</a:t>
              </a:r>
            </a:p>
          </xdr:txBody>
        </xdr:sp>
        <xdr:sp macro="" textlink="">
          <xdr:nvSpPr>
            <xdr:cNvPr id="428" name="직사각형 427" hidden="1"/>
            <xdr:cNvSpPr/>
          </xdr:nvSpPr>
          <xdr:spPr>
            <a:xfrm>
              <a:off x="7181851" y="15671560"/>
              <a:ext cx="3200399" cy="381001"/>
            </a:xfrm>
            <a:prstGeom prst="rect">
              <a:avLst/>
            </a:prstGeom>
            <a:solidFill>
              <a:schemeClr val="bg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fontAlgn="base" latinLnBrk="0"/>
              <a:r>
                <a:rPr lang="en-US" altLang="ko-KR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(13) </a:t>
              </a:r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고층건축물</a:t>
              </a:r>
            </a:p>
          </xdr:txBody>
        </xdr:sp>
        <xdr:sp macro="[0]!초고층건축물" textlink="">
          <xdr:nvSpPr>
            <xdr:cNvPr id="429" name="직사각형 428" hidden="1"/>
            <xdr:cNvSpPr/>
          </xdr:nvSpPr>
          <xdr:spPr>
            <a:xfrm>
              <a:off x="7181851" y="16163924"/>
              <a:ext cx="3200399" cy="2065269"/>
            </a:xfrm>
            <a:prstGeom prst="rect">
              <a:avLst/>
            </a:prstGeom>
            <a:solidFill>
              <a:schemeClr val="bg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fontAlgn="base" latinLnBrk="0"/>
              <a:r>
                <a:rPr lang="en-US" altLang="ko-KR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(14) </a:t>
              </a:r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초고층 건축물</a:t>
              </a:r>
            </a:p>
          </xdr:txBody>
        </xdr:sp>
        <xdr:sp macro="[0]!가산율끄기" textlink="">
          <xdr:nvSpPr>
            <xdr:cNvPr id="430" name="직사각형 429" hidden="1"/>
            <xdr:cNvSpPr/>
          </xdr:nvSpPr>
          <xdr:spPr>
            <a:xfrm>
              <a:off x="10058402" y="1666875"/>
              <a:ext cx="390524" cy="295275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 fontAlgn="base" latinLnBrk="0"/>
              <a:r>
                <a:rPr lang="en-US" altLang="ko-KR" sz="2000" b="1">
                  <a:solidFill>
                    <a:schemeClr val="bg1"/>
                  </a:solidFill>
                  <a:effectLst/>
                  <a:latin typeface="+mj-ea"/>
                  <a:ea typeface="+mj-ea"/>
                  <a:cs typeface="+mn-cs"/>
                </a:rPr>
                <a:t>X</a:t>
              </a:r>
              <a:endParaRPr lang="ko-KR" altLang="en-US" sz="2000" b="1">
                <a:solidFill>
                  <a:schemeClr val="bg1"/>
                </a:solidFill>
                <a:latin typeface="+mj-ea"/>
                <a:ea typeface="+mj-ea"/>
              </a:endParaRPr>
            </a:p>
          </xdr:txBody>
        </xdr:sp>
        <xdr:sp macro="[0]!가산율해당없음" textlink="">
          <xdr:nvSpPr>
            <xdr:cNvPr id="500" name="직사각형 499" hidden="1"/>
            <xdr:cNvSpPr/>
          </xdr:nvSpPr>
          <xdr:spPr>
            <a:xfrm>
              <a:off x="7181851" y="2124075"/>
              <a:ext cx="3200399" cy="485775"/>
            </a:xfrm>
            <a:prstGeom prst="rect">
              <a:avLst/>
            </a:prstGeom>
            <a:solidFill>
              <a:schemeClr val="bg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fontAlgn="base" latinLnBrk="0"/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해당없음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</xdr:grpSp>
      <xdr:grpSp>
        <xdr:nvGrpSpPr>
          <xdr:cNvPr id="18" name="인텔리" hidden="1"/>
          <xdr:cNvGrpSpPr/>
        </xdr:nvGrpSpPr>
        <xdr:grpSpPr>
          <a:xfrm>
            <a:off x="7374999" y="2584589"/>
            <a:ext cx="2526669" cy="1543049"/>
            <a:chOff x="11430000" y="1628776"/>
            <a:chExt cx="2524125" cy="1543049"/>
          </a:xfrm>
        </xdr:grpSpPr>
        <xdr:sp macro="" textlink="">
          <xdr:nvSpPr>
            <xdr:cNvPr id="433" name="직사각형 432" hidden="1"/>
            <xdr:cNvSpPr/>
          </xdr:nvSpPr>
          <xdr:spPr>
            <a:xfrm>
              <a:off x="11430000" y="1628776"/>
              <a:ext cx="2524125" cy="714374"/>
            </a:xfrm>
            <a:prstGeom prst="rect">
              <a:avLst/>
            </a:prstGeom>
            <a:solidFill>
              <a:schemeClr val="bg1">
                <a:lumMod val="95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빌딩관리요소 </a:t>
              </a:r>
              <a:r>
                <a:rPr lang="en-US" altLang="ko-KR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4</a:t>
              </a:r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가지</a:t>
              </a:r>
              <a:endPara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ko-KR" altLang="en-US" sz="8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냉･난방</a:t>
              </a:r>
              <a:r>
                <a:rPr lang="en-US" altLang="ko-KR" sz="8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, </a:t>
              </a:r>
              <a:r>
                <a:rPr lang="ko-KR" altLang="en-US" sz="8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급수･배수</a:t>
              </a:r>
              <a:r>
                <a:rPr lang="en-US" altLang="ko-KR" sz="8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, </a:t>
              </a:r>
              <a:r>
                <a:rPr lang="ko-KR" altLang="en-US" sz="8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방범</a:t>
              </a:r>
              <a:r>
                <a:rPr lang="en-US" altLang="ko-KR" sz="8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, </a:t>
              </a:r>
              <a:r>
                <a:rPr lang="ko-KR" altLang="en-US" sz="8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방재</a:t>
              </a:r>
              <a:r>
                <a:rPr lang="en-US" altLang="ko-KR" sz="8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[</a:t>
              </a:r>
              <a:r>
                <a:rPr lang="ko-KR" altLang="en-US" sz="8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방화</a:t>
              </a:r>
              <a:r>
                <a:rPr lang="en-US" altLang="ko-KR" sz="8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(</a:t>
              </a:r>
              <a:r>
                <a:rPr lang="ko-KR" altLang="en-US" sz="8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防火</a:t>
              </a:r>
              <a:r>
                <a:rPr lang="en-US" altLang="ko-KR" sz="8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)</a:t>
              </a:r>
              <a:r>
                <a:rPr lang="ko-KR" altLang="en-US" sz="8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를 포함함</a:t>
              </a:r>
              <a:r>
                <a:rPr lang="en-US" altLang="ko-KR" sz="8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], </a:t>
              </a:r>
              <a:r>
                <a:rPr lang="ko-KR" altLang="en-US" sz="8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전기</a:t>
              </a:r>
              <a:r>
                <a:rPr lang="en-US" altLang="ko-KR" sz="8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, </a:t>
              </a:r>
              <a:r>
                <a:rPr lang="ko-KR" altLang="en-US" sz="8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조명 등</a:t>
              </a: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" textlink="">
          <xdr:nvSpPr>
            <xdr:cNvPr id="435" name="직사각형 434" hidden="1"/>
            <xdr:cNvSpPr/>
          </xdr:nvSpPr>
          <xdr:spPr>
            <a:xfrm>
              <a:off x="11430000" y="2457451"/>
              <a:ext cx="2524125" cy="714374"/>
            </a:xfrm>
            <a:prstGeom prst="rect">
              <a:avLst/>
            </a:prstGeom>
            <a:solidFill>
              <a:schemeClr val="bg1">
                <a:lumMod val="95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빌딩관리요소 </a:t>
              </a:r>
              <a:r>
                <a:rPr lang="en-US" altLang="ko-KR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5</a:t>
              </a:r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가지</a:t>
              </a:r>
              <a:endPara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ko-KR" altLang="en-US" sz="8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냉･난방</a:t>
              </a:r>
              <a:r>
                <a:rPr lang="en-US" altLang="ko-KR" sz="8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, </a:t>
              </a:r>
              <a:r>
                <a:rPr lang="ko-KR" altLang="en-US" sz="8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급수･배수</a:t>
              </a:r>
              <a:r>
                <a:rPr lang="en-US" altLang="ko-KR" sz="8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, </a:t>
              </a:r>
              <a:r>
                <a:rPr lang="ko-KR" altLang="en-US" sz="8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방범</a:t>
              </a:r>
              <a:r>
                <a:rPr lang="en-US" altLang="ko-KR" sz="8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, </a:t>
              </a:r>
              <a:r>
                <a:rPr lang="ko-KR" altLang="en-US" sz="8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방재</a:t>
              </a:r>
              <a:r>
                <a:rPr lang="en-US" altLang="ko-KR" sz="8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[</a:t>
              </a:r>
              <a:r>
                <a:rPr lang="ko-KR" altLang="en-US" sz="8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방화</a:t>
              </a:r>
              <a:r>
                <a:rPr lang="en-US" altLang="ko-KR" sz="8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(</a:t>
              </a:r>
              <a:r>
                <a:rPr lang="ko-KR" altLang="en-US" sz="8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防火</a:t>
              </a:r>
              <a:r>
                <a:rPr lang="en-US" altLang="ko-KR" sz="8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)</a:t>
              </a:r>
              <a:r>
                <a:rPr lang="ko-KR" altLang="en-US" sz="8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를 포함함</a:t>
              </a:r>
              <a:r>
                <a:rPr lang="en-US" altLang="ko-KR" sz="8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], </a:t>
              </a:r>
              <a:r>
                <a:rPr lang="ko-KR" altLang="en-US" sz="8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전기</a:t>
              </a:r>
              <a:r>
                <a:rPr lang="en-US" altLang="ko-KR" sz="8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, </a:t>
              </a:r>
              <a:r>
                <a:rPr lang="ko-KR" altLang="en-US" sz="8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조명 등</a:t>
              </a: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</xdr:grpSp>
      <xdr:grpSp>
        <xdr:nvGrpSpPr>
          <xdr:cNvPr id="436" name="초고층" hidden="1"/>
          <xdr:cNvGrpSpPr/>
        </xdr:nvGrpSpPr>
        <xdr:grpSpPr>
          <a:xfrm>
            <a:off x="7208423" y="15912950"/>
            <a:ext cx="2492874" cy="1197791"/>
            <a:chOff x="11430000" y="1628776"/>
            <a:chExt cx="2524125" cy="1238249"/>
          </a:xfrm>
        </xdr:grpSpPr>
        <xdr:sp macro="" textlink="">
          <xdr:nvSpPr>
            <xdr:cNvPr id="438" name="직사각형 437" hidden="1"/>
            <xdr:cNvSpPr/>
          </xdr:nvSpPr>
          <xdr:spPr>
            <a:xfrm>
              <a:off x="11430000" y="1628776"/>
              <a:ext cx="2524125" cy="342899"/>
            </a:xfrm>
            <a:prstGeom prst="rect">
              <a:avLst/>
            </a:prstGeom>
            <a:solidFill>
              <a:schemeClr val="bg1">
                <a:lumMod val="95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altLang="ko-KR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59</a:t>
              </a:r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층 이하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" textlink="">
          <xdr:nvSpPr>
            <xdr:cNvPr id="455" name="직사각형 454" hidden="1"/>
            <xdr:cNvSpPr/>
          </xdr:nvSpPr>
          <xdr:spPr>
            <a:xfrm>
              <a:off x="11430000" y="2076451"/>
              <a:ext cx="2524125" cy="342899"/>
            </a:xfrm>
            <a:prstGeom prst="rect">
              <a:avLst/>
            </a:prstGeom>
            <a:solidFill>
              <a:schemeClr val="bg1">
                <a:lumMod val="95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altLang="ko-KR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60</a:t>
              </a:r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층 이상 </a:t>
              </a:r>
              <a:r>
                <a:rPr lang="en-US" altLang="ko-KR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80</a:t>
              </a:r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층 미만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" textlink="">
          <xdr:nvSpPr>
            <xdr:cNvPr id="457" name="직사각형 456" hidden="1"/>
            <xdr:cNvSpPr/>
          </xdr:nvSpPr>
          <xdr:spPr>
            <a:xfrm>
              <a:off x="11430000" y="2524126"/>
              <a:ext cx="2524125" cy="342899"/>
            </a:xfrm>
            <a:prstGeom prst="rect">
              <a:avLst/>
            </a:prstGeom>
            <a:solidFill>
              <a:schemeClr val="bg1">
                <a:lumMod val="95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altLang="ko-KR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80</a:t>
              </a:r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층 이상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32" name="Check Box 8" hidden="1">
                <a:extLst>
                  <a:ext uri="{63B3BB69-23CF-44E3-9099-C40C66FF867C}">
                    <a14:compatExt spid="_x0000_s1032"/>
                  </a:ext>
                </a:extLst>
              </xdr:cNvPr>
              <xdr:cNvSpPr/>
            </xdr:nvSpPr>
            <xdr:spPr bwMode="auto">
              <a:xfrm>
                <a:off x="7072519" y="2818158"/>
                <a:ext cx="303558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33" name="Check Box 9" hidden="1">
                <a:extLst>
                  <a:ext uri="{63B3BB69-23CF-44E3-9099-C40C66FF867C}">
                    <a14:compatExt spid="_x0000_s1033"/>
                  </a:ext>
                </a:extLst>
              </xdr:cNvPr>
              <xdr:cNvSpPr/>
            </xdr:nvSpPr>
            <xdr:spPr bwMode="auto">
              <a:xfrm>
                <a:off x="7072519" y="3646419"/>
                <a:ext cx="303558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34" name="Check Box 10" hidden="1">
                <a:extLst>
                  <a:ext uri="{63B3BB69-23CF-44E3-9099-C40C66FF867C}">
                    <a14:compatExt spid="_x0000_s1034"/>
                  </a:ext>
                </a:extLst>
              </xdr:cNvPr>
              <xdr:cNvSpPr/>
            </xdr:nvSpPr>
            <xdr:spPr bwMode="auto">
              <a:xfrm>
                <a:off x="6600411" y="5808180"/>
                <a:ext cx="303558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35" name="Check Box 11" hidden="1">
                <a:extLst>
                  <a:ext uri="{63B3BB69-23CF-44E3-9099-C40C66FF867C}">
                    <a14:compatExt spid="_x0000_s1035"/>
                  </a:ext>
                </a:extLst>
              </xdr:cNvPr>
              <xdr:cNvSpPr/>
            </xdr:nvSpPr>
            <xdr:spPr bwMode="auto">
              <a:xfrm>
                <a:off x="6600411" y="7696614"/>
                <a:ext cx="303558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36" name="Check Box 12" hidden="1">
                <a:extLst>
                  <a:ext uri="{63B3BB69-23CF-44E3-9099-C40C66FF867C}">
                    <a14:compatExt spid="_x0000_s1036"/>
                  </a:ext>
                </a:extLst>
              </xdr:cNvPr>
              <xdr:cNvSpPr/>
            </xdr:nvSpPr>
            <xdr:spPr bwMode="auto">
              <a:xfrm>
                <a:off x="6600411" y="8417202"/>
                <a:ext cx="303558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37" name="Check Box 13" hidden="1">
                <a:extLst>
                  <a:ext uri="{63B3BB69-23CF-44E3-9099-C40C66FF867C}">
                    <a14:compatExt spid="_x0000_s1037"/>
                  </a:ext>
                </a:extLst>
              </xdr:cNvPr>
              <xdr:cNvSpPr/>
            </xdr:nvSpPr>
            <xdr:spPr bwMode="auto">
              <a:xfrm>
                <a:off x="6600411" y="9104658"/>
                <a:ext cx="303558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38" name="Check Box 14" hidden="1">
                <a:extLst>
                  <a:ext uri="{63B3BB69-23CF-44E3-9099-C40C66FF867C}">
                    <a14:compatExt spid="_x0000_s1038"/>
                  </a:ext>
                </a:extLst>
              </xdr:cNvPr>
              <xdr:cNvSpPr/>
            </xdr:nvSpPr>
            <xdr:spPr bwMode="auto">
              <a:xfrm>
                <a:off x="6600411" y="9891505"/>
                <a:ext cx="303558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39" name="Check Box 15" hidden="1">
                <a:extLst>
                  <a:ext uri="{63B3BB69-23CF-44E3-9099-C40C66FF867C}">
                    <a14:compatExt spid="_x0000_s1039"/>
                  </a:ext>
                </a:extLst>
              </xdr:cNvPr>
              <xdr:cNvSpPr/>
            </xdr:nvSpPr>
            <xdr:spPr bwMode="auto">
              <a:xfrm>
                <a:off x="6600411" y="10728049"/>
                <a:ext cx="303558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40" name="Check Box 16" hidden="1">
                <a:extLst>
                  <a:ext uri="{63B3BB69-23CF-44E3-9099-C40C66FF867C}">
                    <a14:compatExt spid="_x0000_s1040"/>
                  </a:ext>
                </a:extLst>
              </xdr:cNvPr>
              <xdr:cNvSpPr/>
            </xdr:nvSpPr>
            <xdr:spPr bwMode="auto">
              <a:xfrm>
                <a:off x="6600411" y="11531461"/>
                <a:ext cx="303558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41" name="Check Box 17" hidden="1">
                <a:extLst>
                  <a:ext uri="{63B3BB69-23CF-44E3-9099-C40C66FF867C}">
                    <a14:compatExt spid="_x0000_s1041"/>
                  </a:ext>
                </a:extLst>
              </xdr:cNvPr>
              <xdr:cNvSpPr/>
            </xdr:nvSpPr>
            <xdr:spPr bwMode="auto">
              <a:xfrm>
                <a:off x="6600411" y="12359722"/>
                <a:ext cx="303558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42" name="Check Box 18" hidden="1">
                <a:extLst>
                  <a:ext uri="{63B3BB69-23CF-44E3-9099-C40C66FF867C}">
                    <a14:compatExt spid="_x0000_s1042"/>
                  </a:ext>
                </a:extLst>
              </xdr:cNvPr>
              <xdr:cNvSpPr/>
            </xdr:nvSpPr>
            <xdr:spPr bwMode="auto">
              <a:xfrm>
                <a:off x="6600411" y="13204548"/>
                <a:ext cx="303558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43" name="Check Box 19" hidden="1">
                <a:extLst>
                  <a:ext uri="{63B3BB69-23CF-44E3-9099-C40C66FF867C}">
                    <a14:compatExt spid="_x0000_s1043"/>
                  </a:ext>
                </a:extLst>
              </xdr:cNvPr>
              <xdr:cNvSpPr/>
            </xdr:nvSpPr>
            <xdr:spPr bwMode="auto">
              <a:xfrm>
                <a:off x="6600411" y="13925135"/>
                <a:ext cx="303558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44" name="Check Box 20" hidden="1">
                <a:extLst>
                  <a:ext uri="{63B3BB69-23CF-44E3-9099-C40C66FF867C}">
                    <a14:compatExt spid="_x0000_s1044"/>
                  </a:ext>
                </a:extLst>
              </xdr:cNvPr>
              <xdr:cNvSpPr/>
            </xdr:nvSpPr>
            <xdr:spPr bwMode="auto">
              <a:xfrm>
                <a:off x="6600411" y="14438657"/>
                <a:ext cx="303558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45" name="Check Box 21" hidden="1">
                <a:extLst>
                  <a:ext uri="{63B3BB69-23CF-44E3-9099-C40C66FF867C}">
                    <a14:compatExt spid="_x0000_s1045"/>
                  </a:ext>
                </a:extLst>
              </xdr:cNvPr>
              <xdr:cNvSpPr/>
            </xdr:nvSpPr>
            <xdr:spPr bwMode="auto">
              <a:xfrm>
                <a:off x="6956563" y="15979223"/>
                <a:ext cx="303558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46" name="Check Box 22" hidden="1">
                <a:extLst>
                  <a:ext uri="{63B3BB69-23CF-44E3-9099-C40C66FF867C}">
                    <a14:compatExt spid="_x0000_s1046"/>
                  </a:ext>
                </a:extLst>
              </xdr:cNvPr>
              <xdr:cNvSpPr/>
            </xdr:nvSpPr>
            <xdr:spPr bwMode="auto">
              <a:xfrm>
                <a:off x="6956563" y="16401636"/>
                <a:ext cx="303558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47" name="Check Box 23" hidden="1">
                <a:extLst>
                  <a:ext uri="{63B3BB69-23CF-44E3-9099-C40C66FF867C}">
                    <a14:compatExt spid="_x0000_s1047"/>
                  </a:ext>
                </a:extLst>
              </xdr:cNvPr>
              <xdr:cNvSpPr/>
            </xdr:nvSpPr>
            <xdr:spPr bwMode="auto">
              <a:xfrm>
                <a:off x="6956563" y="16790919"/>
                <a:ext cx="303558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48" name="Check Box 24" hidden="1">
                <a:extLst>
                  <a:ext uri="{63B3BB69-23CF-44E3-9099-C40C66FF867C}">
                    <a14:compatExt spid="_x0000_s1048"/>
                  </a:ext>
                </a:extLst>
              </xdr:cNvPr>
              <xdr:cNvSpPr/>
            </xdr:nvSpPr>
            <xdr:spPr bwMode="auto">
              <a:xfrm>
                <a:off x="6600411" y="14919048"/>
                <a:ext cx="303558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</xdr:grpSp>
    <xdr:clientData/>
  </xdr:twoCellAnchor>
  <xdr:twoCellAnchor editAs="absolute">
    <xdr:from>
      <xdr:col>4</xdr:col>
      <xdr:colOff>271669</xdr:colOff>
      <xdr:row>3</xdr:row>
      <xdr:rowOff>66676</xdr:rowOff>
    </xdr:from>
    <xdr:to>
      <xdr:col>46</xdr:col>
      <xdr:colOff>95250</xdr:colOff>
      <xdr:row>36</xdr:row>
      <xdr:rowOff>9938</xdr:rowOff>
    </xdr:to>
    <xdr:grpSp>
      <xdr:nvGrpSpPr>
        <xdr:cNvPr id="19" name="감산율" hidden="1"/>
        <xdr:cNvGrpSpPr/>
      </xdr:nvGrpSpPr>
      <xdr:grpSpPr>
        <a:xfrm>
          <a:off x="6586744" y="828676"/>
          <a:ext cx="4033631" cy="13583062"/>
          <a:chOff x="6597926" y="742951"/>
          <a:chExt cx="3730487" cy="13585961"/>
        </a:xfrm>
      </xdr:grpSpPr>
      <xdr:grpSp>
        <xdr:nvGrpSpPr>
          <xdr:cNvPr id="458" name="감산율" hidden="1"/>
          <xdr:cNvGrpSpPr/>
        </xdr:nvGrpSpPr>
        <xdr:grpSpPr>
          <a:xfrm>
            <a:off x="6601239" y="742951"/>
            <a:ext cx="3727174" cy="13585961"/>
            <a:chOff x="6972300" y="1190626"/>
            <a:chExt cx="3638549" cy="13585961"/>
          </a:xfrm>
        </xdr:grpSpPr>
        <xdr:sp macro="" textlink="">
          <xdr:nvSpPr>
            <xdr:cNvPr id="459" name="직사각형 458" hidden="1"/>
            <xdr:cNvSpPr/>
          </xdr:nvSpPr>
          <xdr:spPr>
            <a:xfrm>
              <a:off x="6972300" y="1209674"/>
              <a:ext cx="3638549" cy="13566913"/>
            </a:xfrm>
            <a:prstGeom prst="rect">
              <a:avLst/>
            </a:prstGeom>
            <a:solidFill>
              <a:schemeClr val="tx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ko-KR" altLang="en-US" sz="1000" b="1">
                <a:solidFill>
                  <a:schemeClr val="tx1"/>
                </a:solidFill>
              </a:endParaRPr>
            </a:p>
          </xdr:txBody>
        </xdr:sp>
        <xdr:sp macro="" textlink="">
          <xdr:nvSpPr>
            <xdr:cNvPr id="460" name="직사각형 459" hidden="1"/>
            <xdr:cNvSpPr/>
          </xdr:nvSpPr>
          <xdr:spPr>
            <a:xfrm>
              <a:off x="7181851" y="2076451"/>
              <a:ext cx="3219449" cy="1543464"/>
            </a:xfrm>
            <a:prstGeom prst="rect">
              <a:avLst/>
            </a:prstGeom>
            <a:solidFill>
              <a:schemeClr val="bg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(1) </a:t>
              </a:r>
              <a:r>
                <a:rPr lang="ko-KR" altLang="en-US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단독주택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감산율끄기" textlink="">
          <xdr:nvSpPr>
            <xdr:cNvPr id="474" name="직사각형 473" hidden="1"/>
            <xdr:cNvSpPr/>
          </xdr:nvSpPr>
          <xdr:spPr>
            <a:xfrm>
              <a:off x="10219738" y="1190626"/>
              <a:ext cx="333373" cy="38100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 fontAlgn="base" latinLnBrk="0"/>
              <a:r>
                <a:rPr lang="en-US" altLang="ko-KR" sz="2000" b="1">
                  <a:solidFill>
                    <a:schemeClr val="bg1"/>
                  </a:solidFill>
                  <a:effectLst/>
                  <a:latin typeface="+mj-ea"/>
                  <a:ea typeface="+mj-ea"/>
                  <a:cs typeface="+mn-cs"/>
                </a:rPr>
                <a:t>X</a:t>
              </a:r>
              <a:endParaRPr lang="ko-KR" altLang="en-US" sz="2000" b="1">
                <a:solidFill>
                  <a:schemeClr val="bg1"/>
                </a:solidFill>
                <a:latin typeface="+mj-ea"/>
                <a:ea typeface="+mj-ea"/>
              </a:endParaRPr>
            </a:p>
          </xdr:txBody>
        </xdr:sp>
        <xdr:sp macro="" textlink="">
          <xdr:nvSpPr>
            <xdr:cNvPr id="475" name="직사각형 474" hidden="1"/>
            <xdr:cNvSpPr/>
          </xdr:nvSpPr>
          <xdr:spPr>
            <a:xfrm>
              <a:off x="7181851" y="3734238"/>
              <a:ext cx="3219449" cy="409575"/>
            </a:xfrm>
            <a:prstGeom prst="rect">
              <a:avLst/>
            </a:prstGeom>
            <a:solidFill>
              <a:schemeClr val="bg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fontAlgn="base" latinLnBrk="0"/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(2) </a:t>
              </a:r>
              <a:r>
                <a:rPr lang="ko-KR" altLang="en-US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주택의 차고</a:t>
              </a:r>
            </a:p>
          </xdr:txBody>
        </xdr:sp>
        <xdr:sp macro="" textlink="">
          <xdr:nvSpPr>
            <xdr:cNvPr id="476" name="직사각형 475" hidden="1"/>
            <xdr:cNvSpPr/>
          </xdr:nvSpPr>
          <xdr:spPr>
            <a:xfrm>
              <a:off x="7181851" y="4224179"/>
              <a:ext cx="3219449" cy="1946779"/>
            </a:xfrm>
            <a:prstGeom prst="rect">
              <a:avLst/>
            </a:prstGeom>
            <a:solidFill>
              <a:schemeClr val="bg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fontAlgn="base" latinLnBrk="0"/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(3) </a:t>
              </a:r>
              <a:r>
                <a:rPr lang="ko-KR" altLang="en-US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무벽감산</a:t>
              </a:r>
            </a:p>
          </xdr:txBody>
        </xdr:sp>
        <xdr:sp macro="" textlink="">
          <xdr:nvSpPr>
            <xdr:cNvPr id="477" name="직사각형 476" hidden="1"/>
            <xdr:cNvSpPr/>
          </xdr:nvSpPr>
          <xdr:spPr>
            <a:xfrm>
              <a:off x="7181851" y="6229838"/>
              <a:ext cx="3219449" cy="409575"/>
            </a:xfrm>
            <a:prstGeom prst="rect">
              <a:avLst/>
            </a:prstGeom>
            <a:solidFill>
              <a:schemeClr val="bg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fontAlgn="base" latinLnBrk="1"/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(4) </a:t>
              </a:r>
              <a:r>
                <a:rPr lang="ko-KR" altLang="en-US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지하</a:t>
              </a:r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2</a:t>
              </a:r>
              <a:r>
                <a:rPr lang="ko-KR" altLang="en-US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층 이상 상가부분</a:t>
              </a:r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(</a:t>
              </a:r>
              <a:r>
                <a:rPr lang="ko-KR" altLang="en-US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지식산업센터 공장 포함</a:t>
              </a:r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)</a:t>
              </a:r>
              <a:endParaRPr lang="ko-KR" altLang="en-US" sz="1000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endParaRPr>
            </a:p>
          </xdr:txBody>
        </xdr:sp>
        <xdr:sp macro="" textlink="">
          <xdr:nvSpPr>
            <xdr:cNvPr id="478" name="직사각형 477" hidden="1"/>
            <xdr:cNvSpPr/>
          </xdr:nvSpPr>
          <xdr:spPr>
            <a:xfrm>
              <a:off x="7181851" y="6719778"/>
              <a:ext cx="3219449" cy="1356179"/>
            </a:xfrm>
            <a:prstGeom prst="rect">
              <a:avLst/>
            </a:prstGeom>
            <a:solidFill>
              <a:schemeClr val="bg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fontAlgn="base" latinLnBrk="0"/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(5) </a:t>
              </a:r>
              <a:r>
                <a:rPr lang="ko-KR" altLang="en-US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지하</a:t>
              </a:r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1</a:t>
              </a:r>
              <a:r>
                <a:rPr lang="ko-KR" altLang="en-US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층 상가부분</a:t>
              </a:r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(</a:t>
              </a:r>
              <a:r>
                <a:rPr lang="ko-KR" altLang="en-US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지식산업센터 공장 포함</a:t>
              </a:r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)</a:t>
              </a:r>
              <a:endParaRPr lang="ko-KR" altLang="en-US" sz="1000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endParaRPr>
            </a:p>
          </xdr:txBody>
        </xdr:sp>
        <xdr:sp macro="" textlink="">
          <xdr:nvSpPr>
            <xdr:cNvPr id="479" name="직사각형 478" hidden="1"/>
            <xdr:cNvSpPr/>
          </xdr:nvSpPr>
          <xdr:spPr>
            <a:xfrm>
              <a:off x="7181851" y="8187068"/>
              <a:ext cx="3219449" cy="647700"/>
            </a:xfrm>
            <a:prstGeom prst="rect">
              <a:avLst/>
            </a:prstGeom>
            <a:solidFill>
              <a:schemeClr val="bg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fontAlgn="base" latinLnBrk="0"/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(6) 5</a:t>
              </a:r>
              <a:r>
                <a:rPr lang="ko-KR" altLang="en-US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층 이상 </a:t>
              </a:r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10</a:t>
              </a:r>
              <a:r>
                <a:rPr lang="ko-KR" altLang="en-US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층 이하 건물</a:t>
              </a:r>
            </a:p>
            <a:p>
              <a:pPr fontAlgn="base" latinLnBrk="0"/>
              <a:r>
                <a:rPr lang="ko-KR" altLang="en-US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○ </a:t>
              </a:r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5</a:t>
              </a:r>
              <a:r>
                <a:rPr lang="ko-KR" altLang="en-US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층이상 상가부분</a:t>
              </a:r>
            </a:p>
          </xdr:txBody>
        </xdr:sp>
        <xdr:sp macro="" textlink="">
          <xdr:nvSpPr>
            <xdr:cNvPr id="480" name="직사각형 479" hidden="1"/>
            <xdr:cNvSpPr/>
          </xdr:nvSpPr>
          <xdr:spPr>
            <a:xfrm>
              <a:off x="7181851" y="8956547"/>
              <a:ext cx="3219449" cy="752475"/>
            </a:xfrm>
            <a:prstGeom prst="rect">
              <a:avLst/>
            </a:prstGeom>
            <a:solidFill>
              <a:schemeClr val="bg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fontAlgn="base" latinLnBrk="0"/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(7) 11</a:t>
              </a:r>
              <a:r>
                <a:rPr lang="ko-KR" altLang="en-US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층 이상 </a:t>
              </a:r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20</a:t>
              </a:r>
              <a:r>
                <a:rPr lang="ko-KR" altLang="en-US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층 이하 건물</a:t>
              </a:r>
            </a:p>
            <a:p>
              <a:pPr fontAlgn="base" latinLnBrk="0"/>
              <a:r>
                <a:rPr lang="ko-KR" altLang="en-US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○ </a:t>
              </a:r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5</a:t>
              </a:r>
              <a:r>
                <a:rPr lang="ko-KR" altLang="en-US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층 이상 상가부분</a:t>
              </a:r>
            </a:p>
          </xdr:txBody>
        </xdr:sp>
        <xdr:sp macro="" textlink="">
          <xdr:nvSpPr>
            <xdr:cNvPr id="481" name="직사각형 480" hidden="1"/>
            <xdr:cNvSpPr/>
          </xdr:nvSpPr>
          <xdr:spPr>
            <a:xfrm>
              <a:off x="7181851" y="9830801"/>
              <a:ext cx="3219449" cy="590550"/>
            </a:xfrm>
            <a:prstGeom prst="rect">
              <a:avLst/>
            </a:prstGeom>
            <a:solidFill>
              <a:schemeClr val="bg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fontAlgn="base" latinLnBrk="0"/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(8) 21</a:t>
              </a:r>
              <a:r>
                <a:rPr lang="ko-KR" altLang="en-US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층 이상 </a:t>
              </a:r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30</a:t>
              </a:r>
              <a:r>
                <a:rPr lang="ko-KR" altLang="en-US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층 이하 건물</a:t>
              </a:r>
            </a:p>
            <a:p>
              <a:pPr fontAlgn="base" latinLnBrk="0"/>
              <a:r>
                <a:rPr lang="ko-KR" altLang="en-US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○ </a:t>
              </a:r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5</a:t>
              </a:r>
              <a:r>
                <a:rPr lang="ko-KR" altLang="en-US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층 이상 상가부분</a:t>
              </a:r>
            </a:p>
          </xdr:txBody>
        </xdr:sp>
        <xdr:sp macro="" textlink="">
          <xdr:nvSpPr>
            <xdr:cNvPr id="482" name="직사각형 481" hidden="1"/>
            <xdr:cNvSpPr/>
          </xdr:nvSpPr>
          <xdr:spPr>
            <a:xfrm>
              <a:off x="7181851" y="10543130"/>
              <a:ext cx="3219449" cy="927385"/>
            </a:xfrm>
            <a:prstGeom prst="rect">
              <a:avLst/>
            </a:prstGeom>
            <a:solidFill>
              <a:schemeClr val="bg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fontAlgn="base" latinLnBrk="0"/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(9) 30</a:t>
              </a:r>
              <a:r>
                <a:rPr lang="ko-KR" altLang="en-US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층 초과 건물</a:t>
              </a:r>
            </a:p>
            <a:p>
              <a:pPr fontAlgn="base" latinLnBrk="0"/>
              <a:r>
                <a:rPr lang="ko-KR" altLang="en-US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○ </a:t>
              </a:r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5</a:t>
              </a:r>
              <a:r>
                <a:rPr lang="ko-KR" altLang="en-US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층 이상 상가부분</a:t>
              </a:r>
              <a:endParaRPr lang="en-US" altLang="ko-KR" sz="1000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endParaRPr>
            </a:p>
            <a:p>
              <a:pPr marL="0" marR="0" lvl="0" indent="0" defTabSz="914400" eaLnBrk="1" fontAlgn="base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※ </a:t>
              </a:r>
              <a:r>
                <a:rPr lang="ko-KR" altLang="en-US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지하층 및 옥탑 등은 층수계산시 제외</a:t>
              </a:r>
            </a:p>
          </xdr:txBody>
        </xdr:sp>
        <xdr:sp macro="" textlink="">
          <xdr:nvSpPr>
            <xdr:cNvPr id="483" name="직사각형 482" hidden="1"/>
            <xdr:cNvSpPr/>
          </xdr:nvSpPr>
          <xdr:spPr>
            <a:xfrm>
              <a:off x="7181851" y="11592294"/>
              <a:ext cx="3219449" cy="862680"/>
            </a:xfrm>
            <a:prstGeom prst="rect">
              <a:avLst/>
            </a:prstGeom>
            <a:solidFill>
              <a:schemeClr val="bg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fontAlgn="base" latinLnBrk="0"/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(10) </a:t>
              </a:r>
              <a:r>
                <a:rPr lang="ko-KR" altLang="en-US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주차장</a:t>
              </a:r>
            </a:p>
            <a:p>
              <a:pPr fontAlgn="base" latinLnBrk="0"/>
              <a:r>
                <a:rPr lang="ko-KR" altLang="en-US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○ 주차장으로 사용되고 있는 </a:t>
              </a:r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2</a:t>
              </a:r>
              <a:r>
                <a:rPr lang="ko-KR" altLang="en-US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층 이상 건축물</a:t>
              </a:r>
              <a:endParaRPr lang="en-US" altLang="ko-KR" sz="1000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endParaRPr>
            </a:p>
            <a:p>
              <a:pPr marL="0" marR="0" lvl="0" indent="0" defTabSz="914400" eaLnBrk="1" fontAlgn="base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※ </a:t>
              </a:r>
              <a:r>
                <a:rPr lang="ko-KR" altLang="en-US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지하층 및 옥탑 등은 층수계산시 제외</a:t>
              </a:r>
            </a:p>
          </xdr:txBody>
        </xdr:sp>
        <xdr:sp macro="" textlink="">
          <xdr:nvSpPr>
            <xdr:cNvPr id="484" name="직사각형 483" hidden="1"/>
            <xdr:cNvSpPr/>
          </xdr:nvSpPr>
          <xdr:spPr>
            <a:xfrm>
              <a:off x="7181851" y="12637998"/>
              <a:ext cx="3219449" cy="638175"/>
            </a:xfrm>
            <a:prstGeom prst="rect">
              <a:avLst/>
            </a:prstGeom>
            <a:solidFill>
              <a:schemeClr val="bg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fontAlgn="base" latinLnBrk="0"/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(11) </a:t>
              </a:r>
              <a:r>
                <a:rPr lang="ko-KR" altLang="en-US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철골조 건축물</a:t>
              </a:r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(</a:t>
              </a:r>
              <a:r>
                <a:rPr lang="ko-KR" altLang="en-US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벽면 구조</a:t>
              </a:r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)</a:t>
              </a:r>
              <a:endParaRPr lang="ko-KR" altLang="en-US" sz="1000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endParaRPr>
            </a:p>
            <a:p>
              <a:pPr fontAlgn="base" latinLnBrk="0"/>
              <a:r>
                <a:rPr lang="ko-KR" altLang="en-US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○ 조립식패널</a:t>
              </a:r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, </a:t>
              </a:r>
              <a:r>
                <a:rPr lang="ko-KR" altLang="en-US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칼라강판</a:t>
              </a:r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, </a:t>
              </a:r>
              <a:r>
                <a:rPr lang="ko-KR" altLang="en-US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시멘트블록</a:t>
              </a:r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, </a:t>
              </a:r>
              <a:r>
                <a:rPr lang="ko-KR" altLang="en-US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슬레이트벽 </a:t>
              </a:r>
            </a:p>
          </xdr:txBody>
        </xdr:sp>
        <xdr:sp macro="" textlink="">
          <xdr:nvSpPr>
            <xdr:cNvPr id="485" name="직사각형 484" hidden="1"/>
            <xdr:cNvSpPr/>
          </xdr:nvSpPr>
          <xdr:spPr>
            <a:xfrm>
              <a:off x="7181851" y="13397948"/>
              <a:ext cx="3219449" cy="1114425"/>
            </a:xfrm>
            <a:prstGeom prst="rect">
              <a:avLst/>
            </a:prstGeom>
            <a:solidFill>
              <a:schemeClr val="bg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l" fontAlgn="base" latinLnBrk="0"/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(12) </a:t>
              </a:r>
              <a:r>
                <a:rPr lang="ko-KR" altLang="en-US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연면적 </a:t>
              </a:r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30m² </a:t>
              </a:r>
              <a:r>
                <a:rPr lang="ko-KR" altLang="en-US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이하 컨테이너 구조 가설건축물</a:t>
              </a:r>
              <a:endParaRPr lang="en-US" altLang="ko-KR" sz="1000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endParaRPr>
            </a:p>
            <a:p>
              <a:pPr marL="0" marR="0" lvl="0" indent="0" algn="l" defTabSz="914400" eaLnBrk="1" fontAlgn="base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※ 2</a:t>
              </a:r>
              <a:r>
                <a:rPr lang="ko-KR" altLang="en-US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개 이상의 컨테이너를 상하 또는 좌우로 붙여서 한 곳에 설치한 경우에는 모두 합산하여 연면적을 계산함</a:t>
              </a:r>
            </a:p>
          </xdr:txBody>
        </xdr:sp>
        <xdr:sp macro="[0]!감산해당없음" textlink="">
          <xdr:nvSpPr>
            <xdr:cNvPr id="501" name="직사각형 500" hidden="1"/>
            <xdr:cNvSpPr/>
          </xdr:nvSpPr>
          <xdr:spPr>
            <a:xfrm>
              <a:off x="7181851" y="1571625"/>
              <a:ext cx="3219449" cy="409575"/>
            </a:xfrm>
            <a:prstGeom prst="rect">
              <a:avLst/>
            </a:prstGeom>
            <a:solidFill>
              <a:schemeClr val="bg1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해당없음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</xdr:grpSp>
      <xdr:grpSp>
        <xdr:nvGrpSpPr>
          <xdr:cNvPr id="487" name="단독주택감산" hidden="1"/>
          <xdr:cNvGrpSpPr/>
        </xdr:nvGrpSpPr>
        <xdr:grpSpPr>
          <a:xfrm>
            <a:off x="7056783" y="1883051"/>
            <a:ext cx="2749826" cy="1152525"/>
            <a:chOff x="11268075" y="1438275"/>
            <a:chExt cx="2876550" cy="1152525"/>
          </a:xfrm>
        </xdr:grpSpPr>
        <xdr:sp macro="" textlink="">
          <xdr:nvSpPr>
            <xdr:cNvPr id="488" name="직사각형 487" hidden="1"/>
            <xdr:cNvSpPr/>
          </xdr:nvSpPr>
          <xdr:spPr>
            <a:xfrm>
              <a:off x="11268075" y="1438275"/>
              <a:ext cx="2876550" cy="1152525"/>
            </a:xfrm>
            <a:prstGeom prst="rect">
              <a:avLst/>
            </a:prstGeom>
            <a:noFill/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ko-KR" altLang="en-US" sz="1000" b="1">
                <a:solidFill>
                  <a:schemeClr val="tx1"/>
                </a:solidFill>
              </a:endParaRPr>
            </a:p>
          </xdr:txBody>
        </xdr:sp>
        <xdr:sp macro="" textlink="">
          <xdr:nvSpPr>
            <xdr:cNvPr id="489" name="직사각형 488" hidden="1"/>
            <xdr:cNvSpPr/>
          </xdr:nvSpPr>
          <xdr:spPr>
            <a:xfrm>
              <a:off x="11430000" y="1628776"/>
              <a:ext cx="2524125" cy="352424"/>
            </a:xfrm>
            <a:prstGeom prst="rect">
              <a:avLst/>
            </a:prstGeom>
            <a:solidFill>
              <a:schemeClr val="bg1">
                <a:lumMod val="95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fontAlgn="base" latinLnBrk="0"/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○ 1구의 연면적이 60㎡초과 85㎡이하</a:t>
              </a:r>
            </a:p>
          </xdr:txBody>
        </xdr:sp>
        <xdr:sp macro="" textlink="">
          <xdr:nvSpPr>
            <xdr:cNvPr id="490" name="직사각형 489" hidden="1"/>
            <xdr:cNvSpPr/>
          </xdr:nvSpPr>
          <xdr:spPr>
            <a:xfrm>
              <a:off x="11430000" y="2114551"/>
              <a:ext cx="2524125" cy="333374"/>
            </a:xfrm>
            <a:prstGeom prst="rect">
              <a:avLst/>
            </a:prstGeom>
            <a:solidFill>
              <a:schemeClr val="bg1">
                <a:lumMod val="95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fontAlgn="base" latinLnBrk="0"/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○ 1구의 연면적이 60㎡이하</a:t>
              </a:r>
            </a:p>
          </xdr:txBody>
        </xdr:sp>
      </xdr:grpSp>
      <xdr:grpSp>
        <xdr:nvGrpSpPr>
          <xdr:cNvPr id="491" name="무벽감산" hidden="1"/>
          <xdr:cNvGrpSpPr/>
        </xdr:nvGrpSpPr>
        <xdr:grpSpPr>
          <a:xfrm>
            <a:off x="7072105" y="4070489"/>
            <a:ext cx="2784199" cy="1638300"/>
            <a:chOff x="11268075" y="1438276"/>
            <a:chExt cx="2876550" cy="1638300"/>
          </a:xfrm>
        </xdr:grpSpPr>
        <xdr:sp macro="" textlink="">
          <xdr:nvSpPr>
            <xdr:cNvPr id="492" name="직사각형 491" hidden="1"/>
            <xdr:cNvSpPr/>
          </xdr:nvSpPr>
          <xdr:spPr>
            <a:xfrm>
              <a:off x="11268075" y="1438276"/>
              <a:ext cx="2876550" cy="1638300"/>
            </a:xfrm>
            <a:prstGeom prst="rect">
              <a:avLst/>
            </a:prstGeom>
            <a:noFill/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ko-KR" altLang="en-US" sz="1000" b="1">
                <a:solidFill>
                  <a:schemeClr val="tx1"/>
                </a:solidFill>
              </a:endParaRPr>
            </a:p>
          </xdr:txBody>
        </xdr:sp>
        <xdr:sp macro="" textlink="">
          <xdr:nvSpPr>
            <xdr:cNvPr id="493" name="직사각형 492" hidden="1"/>
            <xdr:cNvSpPr/>
          </xdr:nvSpPr>
          <xdr:spPr>
            <a:xfrm>
              <a:off x="11430000" y="1628776"/>
              <a:ext cx="2524125" cy="352424"/>
            </a:xfrm>
            <a:prstGeom prst="rect">
              <a:avLst/>
            </a:prstGeom>
            <a:solidFill>
              <a:schemeClr val="bg1">
                <a:lumMod val="95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fontAlgn="base" latinLnBrk="0"/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○ 무벽 면적비율 1/4이상 ~ 2/4미만</a:t>
              </a:r>
            </a:p>
          </xdr:txBody>
        </xdr:sp>
        <xdr:sp macro="" textlink="">
          <xdr:nvSpPr>
            <xdr:cNvPr id="494" name="직사각형 493" hidden="1"/>
            <xdr:cNvSpPr/>
          </xdr:nvSpPr>
          <xdr:spPr>
            <a:xfrm>
              <a:off x="11430000" y="2114551"/>
              <a:ext cx="2524125" cy="333374"/>
            </a:xfrm>
            <a:prstGeom prst="rect">
              <a:avLst/>
            </a:prstGeom>
            <a:solidFill>
              <a:schemeClr val="bg1">
                <a:lumMod val="95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fontAlgn="base" latinLnBrk="0"/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○ 무벽 면적비율 2/4이상 ~ 3/4미만</a:t>
              </a:r>
            </a:p>
          </xdr:txBody>
        </xdr:sp>
        <xdr:sp macro="" textlink="">
          <xdr:nvSpPr>
            <xdr:cNvPr id="495" name="직사각형 494" hidden="1"/>
            <xdr:cNvSpPr/>
          </xdr:nvSpPr>
          <xdr:spPr>
            <a:xfrm>
              <a:off x="11430000" y="2571751"/>
              <a:ext cx="2524125" cy="333374"/>
            </a:xfrm>
            <a:prstGeom prst="rect">
              <a:avLst/>
            </a:prstGeom>
            <a:solidFill>
              <a:schemeClr val="bg1">
                <a:lumMod val="95000"/>
              </a:schemeClr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fontAlgn="base" latinLnBrk="0"/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○ 무벽 면적비율 3/4이상</a:t>
              </a:r>
            </a:p>
          </xdr:txBody>
        </xdr:sp>
      </xdr:grpSp>
      <xdr:grpSp>
        <xdr:nvGrpSpPr>
          <xdr:cNvPr id="496" name="지하상가감산" hidden="1"/>
          <xdr:cNvGrpSpPr/>
        </xdr:nvGrpSpPr>
        <xdr:grpSpPr>
          <a:xfrm>
            <a:off x="7038975" y="6534566"/>
            <a:ext cx="2879449" cy="1142999"/>
            <a:chOff x="11268075" y="1438276"/>
            <a:chExt cx="2876550" cy="1142999"/>
          </a:xfrm>
        </xdr:grpSpPr>
        <xdr:sp macro="" textlink="">
          <xdr:nvSpPr>
            <xdr:cNvPr id="497" name="직사각형 496" hidden="1"/>
            <xdr:cNvSpPr/>
          </xdr:nvSpPr>
          <xdr:spPr>
            <a:xfrm>
              <a:off x="11268075" y="1438276"/>
              <a:ext cx="2876550" cy="1142999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ko-KR" altLang="en-US" sz="1000" b="1">
                <a:solidFill>
                  <a:schemeClr val="tx1"/>
                </a:solidFill>
              </a:endParaRPr>
            </a:p>
          </xdr:txBody>
        </xdr:sp>
        <xdr:sp macro="" textlink="">
          <xdr:nvSpPr>
            <xdr:cNvPr id="498" name="직사각형 497" hidden="1"/>
            <xdr:cNvSpPr/>
          </xdr:nvSpPr>
          <xdr:spPr>
            <a:xfrm>
              <a:off x="11430000" y="1628776"/>
              <a:ext cx="2524125" cy="352424"/>
            </a:xfrm>
            <a:prstGeom prst="rect">
              <a:avLst/>
            </a:prstGeom>
            <a:solidFill>
              <a:schemeClr val="bg1">
                <a:lumMod val="95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fontAlgn="base" latinLnBrk="0"/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○ 10층 이하 건물</a:t>
              </a:r>
            </a:p>
          </xdr:txBody>
        </xdr:sp>
        <xdr:sp macro="" textlink="">
          <xdr:nvSpPr>
            <xdr:cNvPr id="499" name="직사각형 498" hidden="1"/>
            <xdr:cNvSpPr/>
          </xdr:nvSpPr>
          <xdr:spPr>
            <a:xfrm>
              <a:off x="11430000" y="2114551"/>
              <a:ext cx="2524125" cy="333374"/>
            </a:xfrm>
            <a:prstGeom prst="rect">
              <a:avLst/>
            </a:prstGeom>
            <a:solidFill>
              <a:schemeClr val="bg1">
                <a:lumMod val="95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fontAlgn="base" latinLnBrk="0"/>
              <a:r>
                <a:rPr lang="en-US" altLang="ko-KR" sz="100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○ 10층 초과 건물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49" name="Check Box 25" hidden="1">
                <a:extLst>
                  <a:ext uri="{63B3BB69-23CF-44E3-9099-C40C66FF867C}">
                    <a14:compatExt spid="_x0000_s1049"/>
                  </a:ext>
                </a:extLst>
              </xdr:cNvPr>
              <xdr:cNvSpPr/>
            </xdr:nvSpPr>
            <xdr:spPr bwMode="auto">
              <a:xfrm>
                <a:off x="6912665" y="2124489"/>
                <a:ext cx="304801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50" name="Check Box 26" hidden="1">
                <a:extLst>
                  <a:ext uri="{63B3BB69-23CF-44E3-9099-C40C66FF867C}">
                    <a14:compatExt spid="_x0000_s1050"/>
                  </a:ext>
                </a:extLst>
              </xdr:cNvPr>
              <xdr:cNvSpPr/>
            </xdr:nvSpPr>
            <xdr:spPr bwMode="auto">
              <a:xfrm>
                <a:off x="6912665" y="2646293"/>
                <a:ext cx="304801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51" name="Check Box 27" hidden="1">
                <a:extLst>
                  <a:ext uri="{63B3BB69-23CF-44E3-9099-C40C66FF867C}">
                    <a14:compatExt spid="_x0000_s1051"/>
                  </a:ext>
                </a:extLst>
              </xdr:cNvPr>
              <xdr:cNvSpPr/>
            </xdr:nvSpPr>
            <xdr:spPr bwMode="auto">
              <a:xfrm>
                <a:off x="6912665" y="4327662"/>
                <a:ext cx="304801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52" name="Check Box 28" hidden="1">
                <a:extLst>
                  <a:ext uri="{63B3BB69-23CF-44E3-9099-C40C66FF867C}">
                    <a14:compatExt spid="_x0000_s1052"/>
                  </a:ext>
                </a:extLst>
              </xdr:cNvPr>
              <xdr:cNvSpPr/>
            </xdr:nvSpPr>
            <xdr:spPr bwMode="auto">
              <a:xfrm>
                <a:off x="6912665" y="4808053"/>
                <a:ext cx="304801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53" name="Check Box 29" hidden="1">
                <a:extLst>
                  <a:ext uri="{63B3BB69-23CF-44E3-9099-C40C66FF867C}">
                    <a14:compatExt spid="_x0000_s1053"/>
                  </a:ext>
                </a:extLst>
              </xdr:cNvPr>
              <xdr:cNvSpPr/>
            </xdr:nvSpPr>
            <xdr:spPr bwMode="auto">
              <a:xfrm>
                <a:off x="6912665" y="5238749"/>
                <a:ext cx="304801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54" name="Check Box 30" hidden="1">
                <a:extLst>
                  <a:ext uri="{63B3BB69-23CF-44E3-9099-C40C66FF867C}">
                    <a14:compatExt spid="_x0000_s1054"/>
                  </a:ext>
                </a:extLst>
              </xdr:cNvPr>
              <xdr:cNvSpPr/>
            </xdr:nvSpPr>
            <xdr:spPr bwMode="auto">
              <a:xfrm>
                <a:off x="6912665" y="6804162"/>
                <a:ext cx="304801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55" name="Check Box 31" hidden="1">
                <a:extLst>
                  <a:ext uri="{63B3BB69-23CF-44E3-9099-C40C66FF867C}">
                    <a14:compatExt spid="_x0000_s1055"/>
                  </a:ext>
                </a:extLst>
              </xdr:cNvPr>
              <xdr:cNvSpPr/>
            </xdr:nvSpPr>
            <xdr:spPr bwMode="auto">
              <a:xfrm>
                <a:off x="6912665" y="7276271"/>
                <a:ext cx="304801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56" name="Check Box 32" hidden="1">
                <a:extLst>
                  <a:ext uri="{63B3BB69-23CF-44E3-9099-C40C66FF867C}">
                    <a14:compatExt spid="_x0000_s1056"/>
                  </a:ext>
                </a:extLst>
              </xdr:cNvPr>
              <xdr:cNvSpPr/>
            </xdr:nvSpPr>
            <xdr:spPr bwMode="auto">
              <a:xfrm>
                <a:off x="6597926" y="3375162"/>
                <a:ext cx="304801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57" name="Check Box 33" hidden="1">
                <a:extLst>
                  <a:ext uri="{63B3BB69-23CF-44E3-9099-C40C66FF867C}">
                    <a14:compatExt spid="_x0000_s1057"/>
                  </a:ext>
                </a:extLst>
              </xdr:cNvPr>
              <xdr:cNvSpPr/>
            </xdr:nvSpPr>
            <xdr:spPr bwMode="auto">
              <a:xfrm>
                <a:off x="6597926" y="5884792"/>
                <a:ext cx="304801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58" name="Check Box 34" hidden="1">
                <a:extLst>
                  <a:ext uri="{63B3BB69-23CF-44E3-9099-C40C66FF867C}">
                    <a14:compatExt spid="_x0000_s1058"/>
                  </a:ext>
                </a:extLst>
              </xdr:cNvPr>
              <xdr:cNvSpPr/>
            </xdr:nvSpPr>
            <xdr:spPr bwMode="auto">
              <a:xfrm>
                <a:off x="6597926" y="7980292"/>
                <a:ext cx="304801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59" name="Check Box 35" hidden="1">
                <a:extLst>
                  <a:ext uri="{63B3BB69-23CF-44E3-9099-C40C66FF867C}">
                    <a14:compatExt spid="_x0000_s1059"/>
                  </a:ext>
                </a:extLst>
              </xdr:cNvPr>
              <xdr:cNvSpPr/>
            </xdr:nvSpPr>
            <xdr:spPr bwMode="auto">
              <a:xfrm>
                <a:off x="6597926" y="8783705"/>
                <a:ext cx="304801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60" name="Check Box 36" hidden="1">
                <a:extLst>
                  <a:ext uri="{63B3BB69-23CF-44E3-9099-C40C66FF867C}">
                    <a14:compatExt spid="_x0000_s1060"/>
                  </a:ext>
                </a:extLst>
              </xdr:cNvPr>
              <xdr:cNvSpPr/>
            </xdr:nvSpPr>
            <xdr:spPr bwMode="auto">
              <a:xfrm>
                <a:off x="6597926" y="9570552"/>
                <a:ext cx="304801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61" name="Check Box 37" hidden="1">
                <a:extLst>
                  <a:ext uri="{63B3BB69-23CF-44E3-9099-C40C66FF867C}">
                    <a14:compatExt spid="_x0000_s1061"/>
                  </a:ext>
                </a:extLst>
              </xdr:cNvPr>
              <xdr:cNvSpPr/>
            </xdr:nvSpPr>
            <xdr:spPr bwMode="auto">
              <a:xfrm>
                <a:off x="6597926" y="10456791"/>
                <a:ext cx="304801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62" name="Check Box 38" hidden="1">
                <a:extLst>
                  <a:ext uri="{63B3BB69-23CF-44E3-9099-C40C66FF867C}">
                    <a14:compatExt spid="_x0000_s1062"/>
                  </a:ext>
                </a:extLst>
              </xdr:cNvPr>
              <xdr:cNvSpPr/>
            </xdr:nvSpPr>
            <xdr:spPr bwMode="auto">
              <a:xfrm>
                <a:off x="6597926" y="11483835"/>
                <a:ext cx="304801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63" name="Check Box 39" hidden="1">
                <a:extLst>
                  <a:ext uri="{63B3BB69-23CF-44E3-9099-C40C66FF867C}">
                    <a14:compatExt spid="_x0000_s1063"/>
                  </a:ext>
                </a:extLst>
              </xdr:cNvPr>
              <xdr:cNvSpPr/>
            </xdr:nvSpPr>
            <xdr:spPr bwMode="auto">
              <a:xfrm>
                <a:off x="6597926" y="12378357"/>
                <a:ext cx="304801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64" name="Check Box 40" hidden="1">
                <a:extLst>
                  <a:ext uri="{63B3BB69-23CF-44E3-9099-C40C66FF867C}">
                    <a14:compatExt spid="_x0000_s1064"/>
                  </a:ext>
                </a:extLst>
              </xdr:cNvPr>
              <xdr:cNvSpPr/>
            </xdr:nvSpPr>
            <xdr:spPr bwMode="auto">
              <a:xfrm>
                <a:off x="6597926" y="13380552"/>
                <a:ext cx="304801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</xdr:grpSp>
    <xdr:clientData/>
  </xdr:twoCellAnchor>
  <xdr:twoCellAnchor editAs="absolute">
    <xdr:from>
      <xdr:col>4</xdr:col>
      <xdr:colOff>561975</xdr:colOff>
      <xdr:row>12</xdr:row>
      <xdr:rowOff>8282</xdr:rowOff>
    </xdr:from>
    <xdr:to>
      <xdr:col>44</xdr:col>
      <xdr:colOff>19612</xdr:colOff>
      <xdr:row>14</xdr:row>
      <xdr:rowOff>737565</xdr:rowOff>
    </xdr:to>
    <xdr:grpSp>
      <xdr:nvGrpSpPr>
        <xdr:cNvPr id="468" name="대수선위반" hidden="1"/>
        <xdr:cNvGrpSpPr/>
      </xdr:nvGrpSpPr>
      <xdr:grpSpPr>
        <a:xfrm>
          <a:off x="6877050" y="4304057"/>
          <a:ext cx="2296087" cy="1615108"/>
          <a:chOff x="6610350" y="2295525"/>
          <a:chExt cx="2609850" cy="1605583"/>
        </a:xfrm>
      </xdr:grpSpPr>
      <xdr:grpSp>
        <xdr:nvGrpSpPr>
          <xdr:cNvPr id="502" name="증축기초" hidden="1"/>
          <xdr:cNvGrpSpPr/>
        </xdr:nvGrpSpPr>
        <xdr:grpSpPr>
          <a:xfrm>
            <a:off x="6610350" y="2295525"/>
            <a:ext cx="2609850" cy="1605583"/>
            <a:chOff x="7172325" y="1028700"/>
            <a:chExt cx="2609850" cy="1605583"/>
          </a:xfrm>
        </xdr:grpSpPr>
        <xdr:sp macro="" textlink="">
          <xdr:nvSpPr>
            <xdr:cNvPr id="504" name="직사각형 503" hidden="1"/>
            <xdr:cNvSpPr/>
          </xdr:nvSpPr>
          <xdr:spPr>
            <a:xfrm>
              <a:off x="7172325" y="1028700"/>
              <a:ext cx="2609850" cy="1605583"/>
            </a:xfrm>
            <a:prstGeom prst="rect">
              <a:avLst/>
            </a:prstGeom>
            <a:solidFill>
              <a:schemeClr val="tx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ko-KR" altLang="en-US" sz="1000" b="1">
                <a:solidFill>
                  <a:schemeClr val="tx1"/>
                </a:solidFill>
              </a:endParaRPr>
            </a:p>
          </xdr:txBody>
        </xdr:sp>
        <xdr:sp macro="[0]!대수선해당없음" textlink="">
          <xdr:nvSpPr>
            <xdr:cNvPr id="505" name="직사각형 504" hidden="1"/>
            <xdr:cNvSpPr/>
          </xdr:nvSpPr>
          <xdr:spPr>
            <a:xfrm>
              <a:off x="7315200" y="1571626"/>
              <a:ext cx="2352675" cy="242679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 fontAlgn="base" latinLnBrk="0"/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해당없음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대수선허가서브" textlink="">
          <xdr:nvSpPr>
            <xdr:cNvPr id="506" name="직사각형 505" hidden="1"/>
            <xdr:cNvSpPr/>
          </xdr:nvSpPr>
          <xdr:spPr>
            <a:xfrm>
              <a:off x="7315200" y="1894649"/>
              <a:ext cx="2352675" cy="275808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 fontAlgn="base" latinLnBrk="0"/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대수선허가 위반</a:t>
              </a:r>
            </a:p>
          </xdr:txBody>
        </xdr:sp>
        <xdr:sp macro="[0]!대수선신고서브" textlink="">
          <xdr:nvSpPr>
            <xdr:cNvPr id="507" name="직사각형 506" hidden="1"/>
            <xdr:cNvSpPr/>
          </xdr:nvSpPr>
          <xdr:spPr>
            <a:xfrm>
              <a:off x="7315200" y="2256598"/>
              <a:ext cx="2352675" cy="228598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 fontAlgn="base" latinLnBrk="0"/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대수선신고 위반</a:t>
              </a:r>
            </a:p>
          </xdr:txBody>
        </xdr:sp>
      </xdr:grpSp>
      <xdr:sp macro="[0]!대수선위반끄기" textlink="">
        <xdr:nvSpPr>
          <xdr:cNvPr id="503" name="직사각형 502" hidden="1"/>
          <xdr:cNvSpPr/>
        </xdr:nvSpPr>
        <xdr:spPr>
          <a:xfrm>
            <a:off x="8667750" y="2333625"/>
            <a:ext cx="485775" cy="48577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altLang="ko-KR" sz="1400" b="1">
                <a:solidFill>
                  <a:schemeClr val="bg1"/>
                </a:solidFill>
                <a:latin typeface="+mj-ea"/>
                <a:ea typeface="+mj-ea"/>
              </a:rPr>
              <a:t>X</a:t>
            </a:r>
            <a:endParaRPr lang="ko-KR" altLang="en-US" sz="1400" b="1">
              <a:solidFill>
                <a:schemeClr val="bg1"/>
              </a:solidFill>
              <a:latin typeface="+mj-ea"/>
              <a:ea typeface="+mj-ea"/>
            </a:endParaRPr>
          </a:p>
        </xdr:txBody>
      </xdr:sp>
    </xdr:grpSp>
    <xdr:clientData/>
  </xdr:twoCellAnchor>
  <xdr:twoCellAnchor editAs="absolute">
    <xdr:from>
      <xdr:col>44</xdr:col>
      <xdr:colOff>27897</xdr:colOff>
      <xdr:row>13</xdr:row>
      <xdr:rowOff>1241</xdr:rowOff>
    </xdr:from>
    <xdr:to>
      <xdr:col>49</xdr:col>
      <xdr:colOff>600074</xdr:colOff>
      <xdr:row>27</xdr:row>
      <xdr:rowOff>36441</xdr:rowOff>
    </xdr:to>
    <xdr:grpSp>
      <xdr:nvGrpSpPr>
        <xdr:cNvPr id="510" name="대수선허가서브" hidden="1"/>
        <xdr:cNvGrpSpPr/>
      </xdr:nvGrpSpPr>
      <xdr:grpSpPr>
        <a:xfrm>
          <a:off x="9181422" y="4801841"/>
          <a:ext cx="4001177" cy="6207400"/>
          <a:chOff x="9303747" y="2434650"/>
          <a:chExt cx="1266674" cy="3901499"/>
        </a:xfrm>
      </xdr:grpSpPr>
      <xdr:sp macro="" textlink="">
        <xdr:nvSpPr>
          <xdr:cNvPr id="512" name="직사각형 511" hidden="1"/>
          <xdr:cNvSpPr/>
        </xdr:nvSpPr>
        <xdr:spPr>
          <a:xfrm>
            <a:off x="9303747" y="2434650"/>
            <a:ext cx="1266674" cy="3901499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2000" b="1">
              <a:solidFill>
                <a:schemeClr val="bg1"/>
              </a:solidFill>
            </a:endParaRPr>
          </a:p>
        </xdr:txBody>
      </xdr:sp>
      <xdr:sp macro="[0]!대수선허가이오" textlink="">
        <xdr:nvSpPr>
          <xdr:cNvPr id="513" name="직사각형 512" hidden="1"/>
          <xdr:cNvSpPr/>
        </xdr:nvSpPr>
        <xdr:spPr>
          <a:xfrm>
            <a:off x="9353552" y="2695576"/>
            <a:ext cx="343161" cy="175546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altLang="ko-KR" sz="1000" b="1">
                <a:solidFill>
                  <a:schemeClr val="tx1"/>
                </a:solidFill>
                <a:latin typeface="+mj-ea"/>
                <a:ea typeface="+mj-ea"/>
              </a:rPr>
              <a:t>2025</a:t>
            </a:r>
            <a:endParaRPr lang="ko-KR" altLang="en-US" sz="1000" b="1">
              <a:solidFill>
                <a:schemeClr val="tx1"/>
              </a:solidFill>
              <a:latin typeface="+mj-ea"/>
              <a:ea typeface="+mj-ea"/>
            </a:endParaRPr>
          </a:p>
        </xdr:txBody>
      </xdr:sp>
      <xdr:sp macro="[0]!대수선허가이사" textlink="">
        <xdr:nvSpPr>
          <xdr:cNvPr id="514" name="직사각형 513" hidden="1"/>
          <xdr:cNvSpPr/>
        </xdr:nvSpPr>
        <xdr:spPr>
          <a:xfrm>
            <a:off x="9353552" y="2928948"/>
            <a:ext cx="343161" cy="175546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altLang="ko-KR" sz="1000" b="1">
                <a:solidFill>
                  <a:schemeClr val="tx1"/>
                </a:solidFill>
                <a:latin typeface="+mj-ea"/>
                <a:ea typeface="+mj-ea"/>
              </a:rPr>
              <a:t>2024</a:t>
            </a:r>
            <a:endParaRPr lang="ko-KR" altLang="en-US" sz="1000" b="1">
              <a:solidFill>
                <a:schemeClr val="tx1"/>
              </a:solidFill>
              <a:latin typeface="+mj-ea"/>
              <a:ea typeface="+mj-ea"/>
            </a:endParaRPr>
          </a:p>
        </xdr:txBody>
      </xdr:sp>
      <xdr:sp macro="[0]!대수선허가이삼" textlink="">
        <xdr:nvSpPr>
          <xdr:cNvPr id="515" name="직사각형 514" hidden="1"/>
          <xdr:cNvSpPr/>
        </xdr:nvSpPr>
        <xdr:spPr>
          <a:xfrm>
            <a:off x="9353552" y="3162320"/>
            <a:ext cx="343161" cy="175546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altLang="ko-KR" sz="1000" b="1">
                <a:solidFill>
                  <a:schemeClr val="tx1"/>
                </a:solidFill>
                <a:latin typeface="+mj-ea"/>
                <a:ea typeface="+mj-ea"/>
              </a:rPr>
              <a:t>2023</a:t>
            </a:r>
            <a:endParaRPr lang="ko-KR" altLang="en-US" sz="1000" b="1">
              <a:solidFill>
                <a:schemeClr val="tx1"/>
              </a:solidFill>
              <a:latin typeface="+mj-ea"/>
              <a:ea typeface="+mj-ea"/>
            </a:endParaRPr>
          </a:p>
        </xdr:txBody>
      </xdr:sp>
      <xdr:sp macro="[0]!대수선허가이이" textlink="">
        <xdr:nvSpPr>
          <xdr:cNvPr id="516" name="직사각형 515" hidden="1"/>
          <xdr:cNvSpPr/>
        </xdr:nvSpPr>
        <xdr:spPr>
          <a:xfrm>
            <a:off x="9353552" y="3395692"/>
            <a:ext cx="343161" cy="175546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altLang="ko-KR" sz="1000" b="1">
                <a:solidFill>
                  <a:schemeClr val="tx1"/>
                </a:solidFill>
                <a:latin typeface="+mj-ea"/>
                <a:ea typeface="+mj-ea"/>
              </a:rPr>
              <a:t>2022</a:t>
            </a:r>
            <a:endParaRPr lang="ko-KR" altLang="en-US" sz="1000" b="1">
              <a:solidFill>
                <a:schemeClr val="tx1"/>
              </a:solidFill>
              <a:latin typeface="+mj-ea"/>
              <a:ea typeface="+mj-ea"/>
            </a:endParaRPr>
          </a:p>
        </xdr:txBody>
      </xdr:sp>
      <xdr:sp macro="[0]!대수선허가이일" textlink="">
        <xdr:nvSpPr>
          <xdr:cNvPr id="517" name="직사각형 516" hidden="1"/>
          <xdr:cNvSpPr/>
        </xdr:nvSpPr>
        <xdr:spPr>
          <a:xfrm>
            <a:off x="9353552" y="3629064"/>
            <a:ext cx="343161" cy="175546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altLang="ko-KR" sz="1000" b="1">
                <a:solidFill>
                  <a:schemeClr val="tx1"/>
                </a:solidFill>
                <a:latin typeface="+mj-ea"/>
                <a:ea typeface="+mj-ea"/>
              </a:rPr>
              <a:t>2021</a:t>
            </a:r>
            <a:endParaRPr lang="ko-KR" altLang="en-US" sz="1000" b="1">
              <a:solidFill>
                <a:schemeClr val="tx1"/>
              </a:solidFill>
              <a:latin typeface="+mj-ea"/>
              <a:ea typeface="+mj-ea"/>
            </a:endParaRPr>
          </a:p>
        </xdr:txBody>
      </xdr:sp>
      <xdr:sp macro="[0]!대수선허가이공" textlink="">
        <xdr:nvSpPr>
          <xdr:cNvPr id="518" name="직사각형 517" hidden="1"/>
          <xdr:cNvSpPr/>
        </xdr:nvSpPr>
        <xdr:spPr>
          <a:xfrm>
            <a:off x="9353552" y="3862436"/>
            <a:ext cx="343161" cy="175546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altLang="ko-KR" sz="1000" b="1">
                <a:solidFill>
                  <a:schemeClr val="tx1"/>
                </a:solidFill>
                <a:latin typeface="+mj-ea"/>
                <a:ea typeface="+mj-ea"/>
              </a:rPr>
              <a:t>2020</a:t>
            </a:r>
            <a:endParaRPr lang="ko-KR" altLang="en-US" sz="1000" b="1">
              <a:solidFill>
                <a:schemeClr val="tx1"/>
              </a:solidFill>
              <a:latin typeface="+mj-ea"/>
              <a:ea typeface="+mj-ea"/>
            </a:endParaRPr>
          </a:p>
        </xdr:txBody>
      </xdr:sp>
      <xdr:sp macro="[0]!대수선허가일구" textlink="">
        <xdr:nvSpPr>
          <xdr:cNvPr id="519" name="직사각형 518" hidden="1"/>
          <xdr:cNvSpPr/>
        </xdr:nvSpPr>
        <xdr:spPr>
          <a:xfrm>
            <a:off x="9353552" y="4095808"/>
            <a:ext cx="343161" cy="175546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altLang="ko-KR" sz="1000" b="1">
                <a:solidFill>
                  <a:schemeClr val="tx1"/>
                </a:solidFill>
                <a:latin typeface="+mj-ea"/>
                <a:ea typeface="+mj-ea"/>
              </a:rPr>
              <a:t>2019</a:t>
            </a:r>
            <a:endParaRPr lang="ko-KR" altLang="en-US" sz="1000" b="1">
              <a:solidFill>
                <a:schemeClr val="tx1"/>
              </a:solidFill>
              <a:latin typeface="+mj-ea"/>
              <a:ea typeface="+mj-ea"/>
            </a:endParaRPr>
          </a:p>
        </xdr:txBody>
      </xdr:sp>
      <xdr:sp macro="[0]!대수선허가일팔" textlink="">
        <xdr:nvSpPr>
          <xdr:cNvPr id="520" name="직사각형 519" hidden="1"/>
          <xdr:cNvSpPr/>
        </xdr:nvSpPr>
        <xdr:spPr>
          <a:xfrm>
            <a:off x="9353552" y="4329179"/>
            <a:ext cx="343161" cy="175546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altLang="ko-KR" sz="1000" b="1">
                <a:solidFill>
                  <a:schemeClr val="tx1"/>
                </a:solidFill>
                <a:latin typeface="+mj-ea"/>
                <a:ea typeface="+mj-ea"/>
              </a:rPr>
              <a:t>2018</a:t>
            </a:r>
            <a:endParaRPr lang="ko-KR" altLang="en-US" sz="1000" b="1">
              <a:solidFill>
                <a:schemeClr val="tx1"/>
              </a:solidFill>
              <a:latin typeface="+mj-ea"/>
              <a:ea typeface="+mj-ea"/>
            </a:endParaRPr>
          </a:p>
        </xdr:txBody>
      </xdr:sp>
      <xdr:sp macro="[0]!대수선허가일칠" textlink="">
        <xdr:nvSpPr>
          <xdr:cNvPr id="521" name="직사각형 520" hidden="1"/>
          <xdr:cNvSpPr/>
        </xdr:nvSpPr>
        <xdr:spPr>
          <a:xfrm>
            <a:off x="9353552" y="4562551"/>
            <a:ext cx="343161" cy="175546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altLang="ko-KR" sz="1000" b="1">
                <a:solidFill>
                  <a:schemeClr val="tx1"/>
                </a:solidFill>
                <a:latin typeface="+mj-ea"/>
                <a:ea typeface="+mj-ea"/>
              </a:rPr>
              <a:t>2017</a:t>
            </a:r>
            <a:endParaRPr lang="ko-KR" altLang="en-US" sz="1000" b="1">
              <a:solidFill>
                <a:schemeClr val="tx1"/>
              </a:solidFill>
              <a:latin typeface="+mj-ea"/>
              <a:ea typeface="+mj-ea"/>
            </a:endParaRPr>
          </a:p>
        </xdr:txBody>
      </xdr:sp>
      <xdr:sp macro="[0]!대수선허가일육" textlink="">
        <xdr:nvSpPr>
          <xdr:cNvPr id="522" name="직사각형 521" hidden="1"/>
          <xdr:cNvSpPr/>
        </xdr:nvSpPr>
        <xdr:spPr>
          <a:xfrm>
            <a:off x="9353552" y="4795923"/>
            <a:ext cx="343161" cy="175546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altLang="ko-KR" sz="1000" b="1">
                <a:solidFill>
                  <a:schemeClr val="tx1"/>
                </a:solidFill>
                <a:latin typeface="+mj-ea"/>
                <a:ea typeface="+mj-ea"/>
              </a:rPr>
              <a:t>2016</a:t>
            </a:r>
            <a:endParaRPr lang="ko-KR" altLang="en-US" sz="1000" b="1">
              <a:solidFill>
                <a:schemeClr val="tx1"/>
              </a:solidFill>
              <a:latin typeface="+mj-ea"/>
              <a:ea typeface="+mj-ea"/>
            </a:endParaRPr>
          </a:p>
        </xdr:txBody>
      </xdr:sp>
      <xdr:sp macro="[0]!대수선허가일오" textlink="">
        <xdr:nvSpPr>
          <xdr:cNvPr id="523" name="직사각형 522" hidden="1"/>
          <xdr:cNvSpPr/>
        </xdr:nvSpPr>
        <xdr:spPr>
          <a:xfrm>
            <a:off x="9353552" y="5029295"/>
            <a:ext cx="343161" cy="175546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altLang="ko-KR" sz="1000" b="1">
                <a:solidFill>
                  <a:schemeClr val="tx1"/>
                </a:solidFill>
                <a:latin typeface="+mj-ea"/>
                <a:ea typeface="+mj-ea"/>
              </a:rPr>
              <a:t>2015</a:t>
            </a:r>
            <a:endParaRPr lang="ko-KR" altLang="en-US" sz="1000" b="1">
              <a:solidFill>
                <a:schemeClr val="tx1"/>
              </a:solidFill>
              <a:latin typeface="+mj-ea"/>
              <a:ea typeface="+mj-ea"/>
            </a:endParaRPr>
          </a:p>
        </xdr:txBody>
      </xdr:sp>
      <xdr:sp macro="[0]!대수선허가일사" textlink="">
        <xdr:nvSpPr>
          <xdr:cNvPr id="524" name="직사각형 523" hidden="1"/>
          <xdr:cNvSpPr/>
        </xdr:nvSpPr>
        <xdr:spPr>
          <a:xfrm>
            <a:off x="9353552" y="5262667"/>
            <a:ext cx="343161" cy="175546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altLang="ko-KR" sz="1000" b="1">
                <a:solidFill>
                  <a:schemeClr val="tx1"/>
                </a:solidFill>
                <a:latin typeface="+mj-ea"/>
                <a:ea typeface="+mj-ea"/>
              </a:rPr>
              <a:t>2014</a:t>
            </a:r>
            <a:endParaRPr lang="ko-KR" altLang="en-US" sz="1000" b="1">
              <a:solidFill>
                <a:schemeClr val="tx1"/>
              </a:solidFill>
              <a:latin typeface="+mj-ea"/>
              <a:ea typeface="+mj-ea"/>
            </a:endParaRPr>
          </a:p>
        </xdr:txBody>
      </xdr:sp>
      <xdr:sp macro="[0]!대수선허가일삼" textlink="">
        <xdr:nvSpPr>
          <xdr:cNvPr id="525" name="직사각형 524" hidden="1"/>
          <xdr:cNvSpPr/>
        </xdr:nvSpPr>
        <xdr:spPr>
          <a:xfrm>
            <a:off x="9353552" y="5496039"/>
            <a:ext cx="343161" cy="175546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altLang="ko-KR" sz="1000" b="1">
                <a:solidFill>
                  <a:schemeClr val="tx1"/>
                </a:solidFill>
                <a:latin typeface="+mj-ea"/>
                <a:ea typeface="+mj-ea"/>
              </a:rPr>
              <a:t>2013</a:t>
            </a:r>
            <a:endParaRPr lang="ko-KR" altLang="en-US" sz="1000" b="1">
              <a:solidFill>
                <a:schemeClr val="tx1"/>
              </a:solidFill>
              <a:latin typeface="+mj-ea"/>
              <a:ea typeface="+mj-ea"/>
            </a:endParaRPr>
          </a:p>
        </xdr:txBody>
      </xdr:sp>
      <xdr:sp macro="[0]!대수선허가일이" textlink="">
        <xdr:nvSpPr>
          <xdr:cNvPr id="526" name="직사각형 525" hidden="1"/>
          <xdr:cNvSpPr/>
        </xdr:nvSpPr>
        <xdr:spPr>
          <a:xfrm>
            <a:off x="9353552" y="5729411"/>
            <a:ext cx="343161" cy="175546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altLang="ko-KR" sz="1000" b="1">
                <a:solidFill>
                  <a:schemeClr val="tx1"/>
                </a:solidFill>
                <a:latin typeface="+mj-ea"/>
                <a:ea typeface="+mj-ea"/>
              </a:rPr>
              <a:t>2012</a:t>
            </a:r>
            <a:endParaRPr lang="ko-KR" altLang="en-US" sz="1000" b="1">
              <a:solidFill>
                <a:schemeClr val="tx1"/>
              </a:solidFill>
              <a:latin typeface="+mj-ea"/>
              <a:ea typeface="+mj-ea"/>
            </a:endParaRPr>
          </a:p>
        </xdr:txBody>
      </xdr:sp>
      <xdr:sp macro="[0]!대수선허가일일" textlink="">
        <xdr:nvSpPr>
          <xdr:cNvPr id="527" name="직사각형 526" hidden="1"/>
          <xdr:cNvSpPr/>
        </xdr:nvSpPr>
        <xdr:spPr>
          <a:xfrm>
            <a:off x="9353552" y="5962782"/>
            <a:ext cx="343161" cy="175546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altLang="ko-KR" sz="1000" b="1">
                <a:solidFill>
                  <a:schemeClr val="tx1"/>
                </a:solidFill>
                <a:latin typeface="+mj-ea"/>
                <a:ea typeface="+mj-ea"/>
              </a:rPr>
              <a:t>2011</a:t>
            </a:r>
            <a:endParaRPr lang="ko-KR" altLang="en-US" sz="1000" b="1">
              <a:solidFill>
                <a:schemeClr val="tx1"/>
              </a:solidFill>
              <a:latin typeface="+mj-ea"/>
              <a:ea typeface="+mj-ea"/>
            </a:endParaRPr>
          </a:p>
        </xdr:txBody>
      </xdr:sp>
      <xdr:sp macro="[0]!대수선허가일공" textlink="">
        <xdr:nvSpPr>
          <xdr:cNvPr id="528" name="직사각형 527" hidden="1"/>
          <xdr:cNvSpPr/>
        </xdr:nvSpPr>
        <xdr:spPr>
          <a:xfrm>
            <a:off x="9767002" y="2695576"/>
            <a:ext cx="343161" cy="175546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altLang="ko-KR" sz="1000" b="1">
                <a:solidFill>
                  <a:schemeClr val="tx1"/>
                </a:solidFill>
                <a:latin typeface="+mj-ea"/>
                <a:ea typeface="+mj-ea"/>
              </a:rPr>
              <a:t>2010</a:t>
            </a:r>
            <a:endParaRPr lang="ko-KR" altLang="en-US" sz="1000" b="1">
              <a:solidFill>
                <a:schemeClr val="tx1"/>
              </a:solidFill>
              <a:latin typeface="+mj-ea"/>
              <a:ea typeface="+mj-ea"/>
            </a:endParaRPr>
          </a:p>
        </xdr:txBody>
      </xdr:sp>
      <xdr:sp macro="[0]!대수선허가영구" textlink="">
        <xdr:nvSpPr>
          <xdr:cNvPr id="529" name="직사각형 528" hidden="1"/>
          <xdr:cNvSpPr/>
        </xdr:nvSpPr>
        <xdr:spPr>
          <a:xfrm>
            <a:off x="9767002" y="2928948"/>
            <a:ext cx="343161" cy="175546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altLang="ko-KR" sz="1000" b="1">
                <a:solidFill>
                  <a:schemeClr val="tx1"/>
                </a:solidFill>
                <a:latin typeface="+mj-ea"/>
                <a:ea typeface="+mj-ea"/>
              </a:rPr>
              <a:t>2009</a:t>
            </a:r>
            <a:endParaRPr lang="ko-KR" altLang="en-US" sz="1000" b="1">
              <a:solidFill>
                <a:schemeClr val="tx1"/>
              </a:solidFill>
              <a:latin typeface="+mj-ea"/>
              <a:ea typeface="+mj-ea"/>
            </a:endParaRPr>
          </a:p>
        </xdr:txBody>
      </xdr:sp>
      <xdr:sp macro="[0]!대수선허가영팔" textlink="">
        <xdr:nvSpPr>
          <xdr:cNvPr id="530" name="직사각형 529" hidden="1"/>
          <xdr:cNvSpPr/>
        </xdr:nvSpPr>
        <xdr:spPr>
          <a:xfrm>
            <a:off x="9767002" y="3162320"/>
            <a:ext cx="343161" cy="175546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altLang="ko-KR" sz="1000" b="1">
                <a:solidFill>
                  <a:schemeClr val="tx1"/>
                </a:solidFill>
                <a:latin typeface="+mj-ea"/>
                <a:ea typeface="+mj-ea"/>
              </a:rPr>
              <a:t>2008</a:t>
            </a:r>
            <a:endParaRPr lang="ko-KR" altLang="en-US" sz="1000" b="1">
              <a:solidFill>
                <a:schemeClr val="tx1"/>
              </a:solidFill>
              <a:latin typeface="+mj-ea"/>
              <a:ea typeface="+mj-ea"/>
            </a:endParaRPr>
          </a:p>
        </xdr:txBody>
      </xdr:sp>
      <xdr:sp macro="[0]!대수선허가영칠" textlink="">
        <xdr:nvSpPr>
          <xdr:cNvPr id="531" name="직사각형 530" hidden="1"/>
          <xdr:cNvSpPr/>
        </xdr:nvSpPr>
        <xdr:spPr>
          <a:xfrm>
            <a:off x="9767002" y="3395692"/>
            <a:ext cx="343161" cy="175546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altLang="ko-KR" sz="1000" b="1">
                <a:solidFill>
                  <a:schemeClr val="tx1"/>
                </a:solidFill>
                <a:latin typeface="+mj-ea"/>
                <a:ea typeface="+mj-ea"/>
              </a:rPr>
              <a:t>2007</a:t>
            </a:r>
            <a:endParaRPr lang="ko-KR" altLang="en-US" sz="1000" b="1">
              <a:solidFill>
                <a:schemeClr val="tx1"/>
              </a:solidFill>
              <a:latin typeface="+mj-ea"/>
              <a:ea typeface="+mj-ea"/>
            </a:endParaRPr>
          </a:p>
        </xdr:txBody>
      </xdr:sp>
      <xdr:sp macro="[0]!대수선허가영육" textlink="">
        <xdr:nvSpPr>
          <xdr:cNvPr id="532" name="직사각형 531" hidden="1"/>
          <xdr:cNvSpPr/>
        </xdr:nvSpPr>
        <xdr:spPr>
          <a:xfrm>
            <a:off x="9767002" y="3629064"/>
            <a:ext cx="343161" cy="175546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altLang="ko-KR" sz="1000" b="1">
                <a:solidFill>
                  <a:schemeClr val="tx1"/>
                </a:solidFill>
                <a:latin typeface="+mj-ea"/>
                <a:ea typeface="+mj-ea"/>
              </a:rPr>
              <a:t>2006</a:t>
            </a:r>
            <a:endParaRPr lang="ko-KR" altLang="en-US" sz="1000" b="1">
              <a:solidFill>
                <a:schemeClr val="tx1"/>
              </a:solidFill>
              <a:latin typeface="+mj-ea"/>
              <a:ea typeface="+mj-ea"/>
            </a:endParaRPr>
          </a:p>
        </xdr:txBody>
      </xdr:sp>
      <xdr:sp macro="[0]!대수선허가영오" textlink="">
        <xdr:nvSpPr>
          <xdr:cNvPr id="533" name="직사각형 532" hidden="1"/>
          <xdr:cNvSpPr/>
        </xdr:nvSpPr>
        <xdr:spPr>
          <a:xfrm>
            <a:off x="9767002" y="3862436"/>
            <a:ext cx="343161" cy="175546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altLang="ko-KR" sz="1000" b="1">
                <a:solidFill>
                  <a:schemeClr val="tx1"/>
                </a:solidFill>
                <a:latin typeface="+mj-ea"/>
                <a:ea typeface="+mj-ea"/>
              </a:rPr>
              <a:t>2005</a:t>
            </a:r>
            <a:endParaRPr lang="ko-KR" altLang="en-US" sz="1000" b="1">
              <a:solidFill>
                <a:schemeClr val="tx1"/>
              </a:solidFill>
              <a:latin typeface="+mj-ea"/>
              <a:ea typeface="+mj-ea"/>
            </a:endParaRPr>
          </a:p>
        </xdr:txBody>
      </xdr:sp>
      <xdr:sp macro="[0]!대수선허가영사" textlink="">
        <xdr:nvSpPr>
          <xdr:cNvPr id="534" name="직사각형 533" hidden="1"/>
          <xdr:cNvSpPr/>
        </xdr:nvSpPr>
        <xdr:spPr>
          <a:xfrm>
            <a:off x="9767002" y="4095808"/>
            <a:ext cx="343161" cy="175546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altLang="ko-KR" sz="1000" b="1">
                <a:solidFill>
                  <a:schemeClr val="tx1"/>
                </a:solidFill>
                <a:latin typeface="+mj-ea"/>
                <a:ea typeface="+mj-ea"/>
              </a:rPr>
              <a:t>2004</a:t>
            </a:r>
            <a:endParaRPr lang="ko-KR" altLang="en-US" sz="1000" b="1">
              <a:solidFill>
                <a:schemeClr val="tx1"/>
              </a:solidFill>
              <a:latin typeface="+mj-ea"/>
              <a:ea typeface="+mj-ea"/>
            </a:endParaRPr>
          </a:p>
        </xdr:txBody>
      </xdr:sp>
      <xdr:sp macro="[0]!대수선허가영삼" textlink="">
        <xdr:nvSpPr>
          <xdr:cNvPr id="535" name="직사각형 534" hidden="1"/>
          <xdr:cNvSpPr/>
        </xdr:nvSpPr>
        <xdr:spPr>
          <a:xfrm>
            <a:off x="9767002" y="4329179"/>
            <a:ext cx="343161" cy="175546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altLang="ko-KR" sz="1000" b="1">
                <a:solidFill>
                  <a:schemeClr val="tx1"/>
                </a:solidFill>
                <a:latin typeface="+mj-ea"/>
                <a:ea typeface="+mj-ea"/>
              </a:rPr>
              <a:t>2003</a:t>
            </a:r>
            <a:endParaRPr lang="ko-KR" altLang="en-US" sz="1000" b="1">
              <a:solidFill>
                <a:schemeClr val="tx1"/>
              </a:solidFill>
              <a:latin typeface="+mj-ea"/>
              <a:ea typeface="+mj-ea"/>
            </a:endParaRPr>
          </a:p>
        </xdr:txBody>
      </xdr:sp>
      <xdr:sp macro="[0]!대수선허가영이" textlink="">
        <xdr:nvSpPr>
          <xdr:cNvPr id="536" name="직사각형 535" hidden="1"/>
          <xdr:cNvSpPr/>
        </xdr:nvSpPr>
        <xdr:spPr>
          <a:xfrm>
            <a:off x="9767002" y="4562551"/>
            <a:ext cx="343161" cy="175546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altLang="ko-KR" sz="1000" b="1">
                <a:solidFill>
                  <a:schemeClr val="tx1"/>
                </a:solidFill>
                <a:latin typeface="+mj-ea"/>
                <a:ea typeface="+mj-ea"/>
              </a:rPr>
              <a:t>2002</a:t>
            </a:r>
            <a:endParaRPr lang="ko-KR" altLang="en-US" sz="1000" b="1">
              <a:solidFill>
                <a:schemeClr val="tx1"/>
              </a:solidFill>
              <a:latin typeface="+mj-ea"/>
              <a:ea typeface="+mj-ea"/>
            </a:endParaRPr>
          </a:p>
        </xdr:txBody>
      </xdr:sp>
      <xdr:sp macro="[0]!대수선허가영일" textlink="">
        <xdr:nvSpPr>
          <xdr:cNvPr id="537" name="직사각형 536" hidden="1"/>
          <xdr:cNvSpPr/>
        </xdr:nvSpPr>
        <xdr:spPr>
          <a:xfrm>
            <a:off x="9767002" y="4795923"/>
            <a:ext cx="343161" cy="175546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altLang="ko-KR" sz="1000" b="1">
                <a:solidFill>
                  <a:schemeClr val="tx1"/>
                </a:solidFill>
                <a:latin typeface="+mj-ea"/>
                <a:ea typeface="+mj-ea"/>
              </a:rPr>
              <a:t>2001</a:t>
            </a:r>
            <a:endParaRPr lang="ko-KR" altLang="en-US" sz="1000" b="1">
              <a:solidFill>
                <a:schemeClr val="tx1"/>
              </a:solidFill>
              <a:latin typeface="+mj-ea"/>
              <a:ea typeface="+mj-ea"/>
            </a:endParaRPr>
          </a:p>
        </xdr:txBody>
      </xdr:sp>
      <xdr:sp macro="[0]!대수선허가영영" textlink="">
        <xdr:nvSpPr>
          <xdr:cNvPr id="538" name="직사각형 537" hidden="1"/>
          <xdr:cNvSpPr/>
        </xdr:nvSpPr>
        <xdr:spPr>
          <a:xfrm>
            <a:off x="9767002" y="5029295"/>
            <a:ext cx="343161" cy="175546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altLang="ko-KR" sz="1000" b="1">
                <a:solidFill>
                  <a:schemeClr val="tx1"/>
                </a:solidFill>
                <a:latin typeface="+mj-ea"/>
                <a:ea typeface="+mj-ea"/>
              </a:rPr>
              <a:t>2000</a:t>
            </a:r>
            <a:endParaRPr lang="ko-KR" altLang="en-US" sz="1000" b="1">
              <a:solidFill>
                <a:schemeClr val="tx1"/>
              </a:solidFill>
              <a:latin typeface="+mj-ea"/>
              <a:ea typeface="+mj-ea"/>
            </a:endParaRPr>
          </a:p>
        </xdr:txBody>
      </xdr:sp>
      <xdr:sp macro="[0]!대수선허가구구" textlink="">
        <xdr:nvSpPr>
          <xdr:cNvPr id="539" name="직사각형 538" hidden="1"/>
          <xdr:cNvSpPr/>
        </xdr:nvSpPr>
        <xdr:spPr>
          <a:xfrm>
            <a:off x="9767002" y="5262667"/>
            <a:ext cx="343161" cy="175546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altLang="ko-KR" sz="1000" b="1">
                <a:solidFill>
                  <a:schemeClr val="tx1"/>
                </a:solidFill>
                <a:latin typeface="+mj-ea"/>
                <a:ea typeface="+mj-ea"/>
              </a:rPr>
              <a:t>1999</a:t>
            </a:r>
            <a:endParaRPr lang="ko-KR" altLang="en-US" sz="1000" b="1">
              <a:solidFill>
                <a:schemeClr val="tx1"/>
              </a:solidFill>
              <a:latin typeface="+mj-ea"/>
              <a:ea typeface="+mj-ea"/>
            </a:endParaRPr>
          </a:p>
        </xdr:txBody>
      </xdr:sp>
      <xdr:sp macro="[0]!대수선허가구팔" textlink="">
        <xdr:nvSpPr>
          <xdr:cNvPr id="540" name="직사각형 539" hidden="1"/>
          <xdr:cNvSpPr/>
        </xdr:nvSpPr>
        <xdr:spPr>
          <a:xfrm>
            <a:off x="9767002" y="5496039"/>
            <a:ext cx="343161" cy="175546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altLang="ko-KR" sz="1000" b="1">
                <a:solidFill>
                  <a:schemeClr val="tx1"/>
                </a:solidFill>
                <a:latin typeface="+mj-ea"/>
                <a:ea typeface="+mj-ea"/>
              </a:rPr>
              <a:t>1998</a:t>
            </a:r>
            <a:endParaRPr lang="ko-KR" altLang="en-US" sz="1000" b="1">
              <a:solidFill>
                <a:schemeClr val="tx1"/>
              </a:solidFill>
              <a:latin typeface="+mj-ea"/>
              <a:ea typeface="+mj-ea"/>
            </a:endParaRPr>
          </a:p>
        </xdr:txBody>
      </xdr:sp>
      <xdr:sp macro="[0]!대수선허가구칠" textlink="">
        <xdr:nvSpPr>
          <xdr:cNvPr id="541" name="직사각형 540" hidden="1"/>
          <xdr:cNvSpPr/>
        </xdr:nvSpPr>
        <xdr:spPr>
          <a:xfrm>
            <a:off x="9767002" y="5729411"/>
            <a:ext cx="343161" cy="175546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altLang="ko-KR" sz="1000" b="1">
                <a:solidFill>
                  <a:schemeClr val="tx1"/>
                </a:solidFill>
                <a:latin typeface="+mj-ea"/>
                <a:ea typeface="+mj-ea"/>
              </a:rPr>
              <a:t>1997</a:t>
            </a:r>
            <a:endParaRPr lang="ko-KR" altLang="en-US" sz="1000" b="1">
              <a:solidFill>
                <a:schemeClr val="tx1"/>
              </a:solidFill>
              <a:latin typeface="+mj-ea"/>
              <a:ea typeface="+mj-ea"/>
            </a:endParaRPr>
          </a:p>
        </xdr:txBody>
      </xdr:sp>
      <xdr:sp macro="[0]!대수선허가구육" textlink="">
        <xdr:nvSpPr>
          <xdr:cNvPr id="542" name="직사각형 541" hidden="1"/>
          <xdr:cNvSpPr/>
        </xdr:nvSpPr>
        <xdr:spPr>
          <a:xfrm>
            <a:off x="9767002" y="5962782"/>
            <a:ext cx="343161" cy="175546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altLang="ko-KR" sz="1000" b="1">
                <a:solidFill>
                  <a:schemeClr val="tx1"/>
                </a:solidFill>
                <a:latin typeface="+mj-ea"/>
                <a:ea typeface="+mj-ea"/>
              </a:rPr>
              <a:t>1996</a:t>
            </a:r>
            <a:endParaRPr lang="ko-KR" altLang="en-US" sz="1000" b="1">
              <a:solidFill>
                <a:schemeClr val="tx1"/>
              </a:solidFill>
              <a:latin typeface="+mj-ea"/>
              <a:ea typeface="+mj-ea"/>
            </a:endParaRPr>
          </a:p>
        </xdr:txBody>
      </xdr:sp>
      <xdr:sp macro="[0]!대수선허가구오" textlink="">
        <xdr:nvSpPr>
          <xdr:cNvPr id="543" name="직사각형 542" hidden="1"/>
          <xdr:cNvSpPr/>
        </xdr:nvSpPr>
        <xdr:spPr>
          <a:xfrm>
            <a:off x="10180453" y="2695576"/>
            <a:ext cx="343161" cy="175546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altLang="ko-KR" sz="1000" b="1">
                <a:solidFill>
                  <a:schemeClr val="tx1"/>
                </a:solidFill>
                <a:latin typeface="+mj-ea"/>
                <a:ea typeface="+mj-ea"/>
              </a:rPr>
              <a:t>1995</a:t>
            </a:r>
            <a:endParaRPr lang="ko-KR" altLang="en-US" sz="1000" b="1">
              <a:solidFill>
                <a:schemeClr val="tx1"/>
              </a:solidFill>
              <a:latin typeface="+mj-ea"/>
              <a:ea typeface="+mj-ea"/>
            </a:endParaRPr>
          </a:p>
        </xdr:txBody>
      </xdr:sp>
      <xdr:sp macro="[0]!대수선허가구사" textlink="">
        <xdr:nvSpPr>
          <xdr:cNvPr id="544" name="직사각형 543" hidden="1"/>
          <xdr:cNvSpPr/>
        </xdr:nvSpPr>
        <xdr:spPr>
          <a:xfrm>
            <a:off x="10180453" y="2928948"/>
            <a:ext cx="343161" cy="175546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altLang="ko-KR" sz="1000" b="1">
                <a:solidFill>
                  <a:schemeClr val="tx1"/>
                </a:solidFill>
                <a:latin typeface="+mj-ea"/>
                <a:ea typeface="+mj-ea"/>
              </a:rPr>
              <a:t>1994</a:t>
            </a:r>
            <a:endParaRPr lang="ko-KR" altLang="en-US" sz="1000" b="1">
              <a:solidFill>
                <a:schemeClr val="tx1"/>
              </a:solidFill>
              <a:latin typeface="+mj-ea"/>
              <a:ea typeface="+mj-ea"/>
            </a:endParaRPr>
          </a:p>
        </xdr:txBody>
      </xdr:sp>
      <xdr:sp macro="[0]!대수선허가구삼" textlink="">
        <xdr:nvSpPr>
          <xdr:cNvPr id="545" name="직사각형 544" hidden="1"/>
          <xdr:cNvSpPr/>
        </xdr:nvSpPr>
        <xdr:spPr>
          <a:xfrm>
            <a:off x="10180453" y="3162320"/>
            <a:ext cx="343161" cy="175546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altLang="ko-KR" sz="1000" b="1">
                <a:solidFill>
                  <a:schemeClr val="tx1"/>
                </a:solidFill>
                <a:latin typeface="+mj-ea"/>
                <a:ea typeface="+mj-ea"/>
              </a:rPr>
              <a:t>1993</a:t>
            </a:r>
            <a:endParaRPr lang="ko-KR" altLang="en-US" sz="1000" b="1">
              <a:solidFill>
                <a:schemeClr val="tx1"/>
              </a:solidFill>
              <a:latin typeface="+mj-ea"/>
              <a:ea typeface="+mj-ea"/>
            </a:endParaRPr>
          </a:p>
        </xdr:txBody>
      </xdr:sp>
      <xdr:sp macro="[0]!대수선허가구이" textlink="">
        <xdr:nvSpPr>
          <xdr:cNvPr id="546" name="직사각형 545" hidden="1"/>
          <xdr:cNvSpPr/>
        </xdr:nvSpPr>
        <xdr:spPr>
          <a:xfrm>
            <a:off x="10180453" y="3395692"/>
            <a:ext cx="343161" cy="175546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altLang="ko-KR" sz="1000" b="1">
                <a:solidFill>
                  <a:schemeClr val="tx1"/>
                </a:solidFill>
                <a:latin typeface="+mj-ea"/>
                <a:ea typeface="+mj-ea"/>
              </a:rPr>
              <a:t>1992</a:t>
            </a:r>
            <a:endParaRPr lang="ko-KR" altLang="en-US" sz="1000" b="1">
              <a:solidFill>
                <a:schemeClr val="tx1"/>
              </a:solidFill>
              <a:latin typeface="+mj-ea"/>
              <a:ea typeface="+mj-ea"/>
            </a:endParaRPr>
          </a:p>
        </xdr:txBody>
      </xdr:sp>
      <xdr:sp macro="[0]!대수선허가구일" textlink="">
        <xdr:nvSpPr>
          <xdr:cNvPr id="547" name="직사각형 546" hidden="1"/>
          <xdr:cNvSpPr/>
        </xdr:nvSpPr>
        <xdr:spPr>
          <a:xfrm>
            <a:off x="10180453" y="3629064"/>
            <a:ext cx="343161" cy="175546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altLang="ko-KR" sz="1000" b="1">
                <a:solidFill>
                  <a:schemeClr val="tx1"/>
                </a:solidFill>
                <a:latin typeface="+mj-ea"/>
                <a:ea typeface="+mj-ea"/>
              </a:rPr>
              <a:t>1991</a:t>
            </a:r>
            <a:endParaRPr lang="ko-KR" altLang="en-US" sz="1000" b="1">
              <a:solidFill>
                <a:schemeClr val="tx1"/>
              </a:solidFill>
              <a:latin typeface="+mj-ea"/>
              <a:ea typeface="+mj-ea"/>
            </a:endParaRPr>
          </a:p>
        </xdr:txBody>
      </xdr:sp>
      <xdr:sp macro="[0]!대수선허가구공" textlink="">
        <xdr:nvSpPr>
          <xdr:cNvPr id="548" name="직사각형 547" hidden="1"/>
          <xdr:cNvSpPr/>
        </xdr:nvSpPr>
        <xdr:spPr>
          <a:xfrm>
            <a:off x="10180453" y="3862436"/>
            <a:ext cx="343161" cy="175546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altLang="ko-KR" sz="1000" b="1">
                <a:solidFill>
                  <a:schemeClr val="tx1"/>
                </a:solidFill>
                <a:latin typeface="+mj-ea"/>
                <a:ea typeface="+mj-ea"/>
              </a:rPr>
              <a:t>1990</a:t>
            </a:r>
            <a:endParaRPr lang="ko-KR" altLang="en-US" sz="1000" b="1">
              <a:solidFill>
                <a:schemeClr val="tx1"/>
              </a:solidFill>
              <a:latin typeface="+mj-ea"/>
              <a:ea typeface="+mj-ea"/>
            </a:endParaRPr>
          </a:p>
        </xdr:txBody>
      </xdr:sp>
      <xdr:sp macro="[0]!대수선허가팔구" textlink="">
        <xdr:nvSpPr>
          <xdr:cNvPr id="549" name="직사각형 548" hidden="1"/>
          <xdr:cNvSpPr/>
        </xdr:nvSpPr>
        <xdr:spPr>
          <a:xfrm>
            <a:off x="10180453" y="4095808"/>
            <a:ext cx="343161" cy="175546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altLang="ko-KR" sz="1000" b="1">
                <a:solidFill>
                  <a:schemeClr val="tx1"/>
                </a:solidFill>
                <a:latin typeface="+mj-ea"/>
                <a:ea typeface="+mj-ea"/>
              </a:rPr>
              <a:t>1989</a:t>
            </a:r>
            <a:endParaRPr lang="ko-KR" altLang="en-US" sz="1000" b="1">
              <a:solidFill>
                <a:schemeClr val="tx1"/>
              </a:solidFill>
              <a:latin typeface="+mj-ea"/>
              <a:ea typeface="+mj-ea"/>
            </a:endParaRPr>
          </a:p>
        </xdr:txBody>
      </xdr:sp>
      <xdr:sp macro="[0]!대수선허가팔팔" textlink="">
        <xdr:nvSpPr>
          <xdr:cNvPr id="550" name="직사각형 549" hidden="1"/>
          <xdr:cNvSpPr/>
        </xdr:nvSpPr>
        <xdr:spPr>
          <a:xfrm>
            <a:off x="10180453" y="4329179"/>
            <a:ext cx="343161" cy="175546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altLang="ko-KR" sz="1000" b="1">
                <a:solidFill>
                  <a:schemeClr val="tx1"/>
                </a:solidFill>
                <a:latin typeface="+mj-ea"/>
                <a:ea typeface="+mj-ea"/>
              </a:rPr>
              <a:t>1988</a:t>
            </a:r>
            <a:endParaRPr lang="ko-KR" altLang="en-US" sz="1000" b="1">
              <a:solidFill>
                <a:schemeClr val="tx1"/>
              </a:solidFill>
              <a:latin typeface="+mj-ea"/>
              <a:ea typeface="+mj-ea"/>
            </a:endParaRPr>
          </a:p>
        </xdr:txBody>
      </xdr:sp>
      <xdr:sp macro="[0]!대수선허가팔칠" textlink="">
        <xdr:nvSpPr>
          <xdr:cNvPr id="551" name="직사각형 550" hidden="1"/>
          <xdr:cNvSpPr/>
        </xdr:nvSpPr>
        <xdr:spPr>
          <a:xfrm>
            <a:off x="10180453" y="4562551"/>
            <a:ext cx="343161" cy="175546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altLang="ko-KR" sz="1000" b="1">
                <a:solidFill>
                  <a:schemeClr val="tx1"/>
                </a:solidFill>
                <a:latin typeface="+mj-ea"/>
                <a:ea typeface="+mj-ea"/>
              </a:rPr>
              <a:t>1987</a:t>
            </a:r>
            <a:endParaRPr lang="ko-KR" altLang="en-US" sz="1000" b="1">
              <a:solidFill>
                <a:schemeClr val="tx1"/>
              </a:solidFill>
              <a:latin typeface="+mj-ea"/>
              <a:ea typeface="+mj-ea"/>
            </a:endParaRPr>
          </a:p>
        </xdr:txBody>
      </xdr:sp>
      <xdr:sp macro="[0]!대수선허가팔육" textlink="">
        <xdr:nvSpPr>
          <xdr:cNvPr id="552" name="직사각형 551" hidden="1"/>
          <xdr:cNvSpPr/>
        </xdr:nvSpPr>
        <xdr:spPr>
          <a:xfrm>
            <a:off x="10180453" y="4795923"/>
            <a:ext cx="343161" cy="175546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altLang="ko-KR" sz="1000" b="1">
                <a:solidFill>
                  <a:schemeClr val="tx1"/>
                </a:solidFill>
                <a:latin typeface="+mj-ea"/>
                <a:ea typeface="+mj-ea"/>
              </a:rPr>
              <a:t>1986</a:t>
            </a:r>
            <a:endParaRPr lang="ko-KR" altLang="en-US" sz="1000" b="1">
              <a:solidFill>
                <a:schemeClr val="tx1"/>
              </a:solidFill>
              <a:latin typeface="+mj-ea"/>
              <a:ea typeface="+mj-ea"/>
            </a:endParaRPr>
          </a:p>
        </xdr:txBody>
      </xdr:sp>
      <xdr:sp macro="[0]!대수선허가팔오" textlink="">
        <xdr:nvSpPr>
          <xdr:cNvPr id="553" name="직사각형 552" hidden="1"/>
          <xdr:cNvSpPr/>
        </xdr:nvSpPr>
        <xdr:spPr>
          <a:xfrm>
            <a:off x="10180453" y="5029295"/>
            <a:ext cx="343161" cy="175546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altLang="ko-KR" sz="1000" b="1">
                <a:solidFill>
                  <a:schemeClr val="tx1"/>
                </a:solidFill>
                <a:latin typeface="+mj-ea"/>
                <a:ea typeface="+mj-ea"/>
              </a:rPr>
              <a:t>1985</a:t>
            </a:r>
            <a:endParaRPr lang="ko-KR" altLang="en-US" sz="1000" b="1">
              <a:solidFill>
                <a:schemeClr val="tx1"/>
              </a:solidFill>
              <a:latin typeface="+mj-ea"/>
              <a:ea typeface="+mj-ea"/>
            </a:endParaRPr>
          </a:p>
        </xdr:txBody>
      </xdr:sp>
      <xdr:sp macro="[0]!대수선허가팔사" textlink="">
        <xdr:nvSpPr>
          <xdr:cNvPr id="554" name="직사각형 553" hidden="1"/>
          <xdr:cNvSpPr/>
        </xdr:nvSpPr>
        <xdr:spPr>
          <a:xfrm>
            <a:off x="10180453" y="5262667"/>
            <a:ext cx="343161" cy="175546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altLang="ko-KR" sz="1000" b="1">
                <a:solidFill>
                  <a:schemeClr val="tx1"/>
                </a:solidFill>
                <a:latin typeface="+mj-ea"/>
                <a:ea typeface="+mj-ea"/>
              </a:rPr>
              <a:t>1984</a:t>
            </a:r>
            <a:endParaRPr lang="ko-KR" altLang="en-US" sz="1000" b="1">
              <a:solidFill>
                <a:schemeClr val="tx1"/>
              </a:solidFill>
              <a:latin typeface="+mj-ea"/>
              <a:ea typeface="+mj-ea"/>
            </a:endParaRPr>
          </a:p>
        </xdr:txBody>
      </xdr:sp>
      <xdr:sp macro="[0]!대수선허가팔삼" textlink="">
        <xdr:nvSpPr>
          <xdr:cNvPr id="555" name="직사각형 554" hidden="1"/>
          <xdr:cNvSpPr/>
        </xdr:nvSpPr>
        <xdr:spPr>
          <a:xfrm>
            <a:off x="10180453" y="5496039"/>
            <a:ext cx="343161" cy="175546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altLang="ko-KR" sz="1000" b="1">
                <a:solidFill>
                  <a:schemeClr val="tx1"/>
                </a:solidFill>
                <a:latin typeface="+mj-ea"/>
                <a:ea typeface="+mj-ea"/>
              </a:rPr>
              <a:t>1983</a:t>
            </a:r>
            <a:endParaRPr lang="ko-KR" altLang="en-US" sz="1000" b="1">
              <a:solidFill>
                <a:schemeClr val="tx1"/>
              </a:solidFill>
              <a:latin typeface="+mj-ea"/>
              <a:ea typeface="+mj-ea"/>
            </a:endParaRPr>
          </a:p>
        </xdr:txBody>
      </xdr:sp>
      <xdr:sp macro="[0]!대수선허가팔이" textlink="">
        <xdr:nvSpPr>
          <xdr:cNvPr id="556" name="직사각형 555" hidden="1"/>
          <xdr:cNvSpPr/>
        </xdr:nvSpPr>
        <xdr:spPr>
          <a:xfrm>
            <a:off x="10180453" y="5729411"/>
            <a:ext cx="343161" cy="175546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altLang="ko-KR" sz="1000" b="1">
                <a:solidFill>
                  <a:schemeClr val="tx1"/>
                </a:solidFill>
                <a:latin typeface="+mj-ea"/>
                <a:ea typeface="+mj-ea"/>
              </a:rPr>
              <a:t>1982</a:t>
            </a:r>
            <a:endParaRPr lang="ko-KR" altLang="en-US" sz="1000" b="1">
              <a:solidFill>
                <a:schemeClr val="tx1"/>
              </a:solidFill>
              <a:latin typeface="+mj-ea"/>
              <a:ea typeface="+mj-ea"/>
            </a:endParaRPr>
          </a:p>
        </xdr:txBody>
      </xdr:sp>
      <xdr:sp macro="[0]!대수선허가팔일" textlink="">
        <xdr:nvSpPr>
          <xdr:cNvPr id="557" name="직사각형 556" hidden="1"/>
          <xdr:cNvSpPr/>
        </xdr:nvSpPr>
        <xdr:spPr>
          <a:xfrm>
            <a:off x="10180453" y="5962782"/>
            <a:ext cx="343161" cy="175546"/>
          </a:xfrm>
          <a:prstGeom prst="rect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altLang="ko-KR" sz="1000" b="1">
                <a:solidFill>
                  <a:schemeClr val="tx1"/>
                </a:solidFill>
                <a:latin typeface="+mj-ea"/>
                <a:ea typeface="+mj-ea"/>
              </a:rPr>
              <a:t>1981</a:t>
            </a:r>
            <a:endParaRPr lang="ko-KR" altLang="en-US" sz="1000" b="1">
              <a:solidFill>
                <a:schemeClr val="tx1"/>
              </a:solidFill>
              <a:latin typeface="+mj-ea"/>
              <a:ea typeface="+mj-ea"/>
            </a:endParaRPr>
          </a:p>
        </xdr:txBody>
      </xdr:sp>
      <xdr:sp macro="" textlink="">
        <xdr:nvSpPr>
          <xdr:cNvPr id="558" name="직사각형 557" hidden="1"/>
          <xdr:cNvSpPr/>
        </xdr:nvSpPr>
        <xdr:spPr>
          <a:xfrm>
            <a:off x="9312274" y="2466628"/>
            <a:ext cx="523822" cy="175546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1000" b="1">
                <a:solidFill>
                  <a:schemeClr val="bg1"/>
                </a:solidFill>
                <a:latin typeface="+mj-ea"/>
                <a:ea typeface="+mj-ea"/>
              </a:rPr>
              <a:t>기존건축물 공사완료 연도</a:t>
            </a:r>
          </a:p>
        </xdr:txBody>
      </xdr:sp>
    </xdr:grpSp>
    <xdr:clientData/>
  </xdr:twoCellAnchor>
  <xdr:twoCellAnchor editAs="absolute">
    <xdr:from>
      <xdr:col>4</xdr:col>
      <xdr:colOff>285750</xdr:colOff>
      <xdr:row>14</xdr:row>
      <xdr:rowOff>1009650</xdr:rowOff>
    </xdr:from>
    <xdr:to>
      <xdr:col>45</xdr:col>
      <xdr:colOff>457200</xdr:colOff>
      <xdr:row>48</xdr:row>
      <xdr:rowOff>219076</xdr:rowOff>
    </xdr:to>
    <xdr:grpSp>
      <xdr:nvGrpSpPr>
        <xdr:cNvPr id="437" name="위반사유" hidden="1"/>
        <xdr:cNvGrpSpPr/>
      </xdr:nvGrpSpPr>
      <xdr:grpSpPr>
        <a:xfrm>
          <a:off x="6600825" y="6191250"/>
          <a:ext cx="3695700" cy="13001626"/>
          <a:chOff x="6610350" y="2295525"/>
          <a:chExt cx="2960212" cy="13018135"/>
        </a:xfrm>
      </xdr:grpSpPr>
      <xdr:grpSp>
        <xdr:nvGrpSpPr>
          <xdr:cNvPr id="473" name="증축기초" hidden="1"/>
          <xdr:cNvGrpSpPr/>
        </xdr:nvGrpSpPr>
        <xdr:grpSpPr>
          <a:xfrm>
            <a:off x="6610350" y="2295525"/>
            <a:ext cx="2960212" cy="13018135"/>
            <a:chOff x="7172325" y="1028700"/>
            <a:chExt cx="2960212" cy="13018135"/>
          </a:xfrm>
        </xdr:grpSpPr>
        <xdr:sp macro="" textlink="">
          <xdr:nvSpPr>
            <xdr:cNvPr id="509" name="직사각형 508" hidden="1"/>
            <xdr:cNvSpPr/>
          </xdr:nvSpPr>
          <xdr:spPr>
            <a:xfrm>
              <a:off x="7172325" y="1028700"/>
              <a:ext cx="2960212" cy="13018135"/>
            </a:xfrm>
            <a:prstGeom prst="rect">
              <a:avLst/>
            </a:prstGeom>
            <a:solidFill>
              <a:schemeClr val="tx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ko-KR" altLang="en-US" sz="1000" b="1">
                <a:solidFill>
                  <a:schemeClr val="tx1"/>
                </a:solidFill>
              </a:endParaRPr>
            </a:p>
          </xdr:txBody>
        </xdr:sp>
        <xdr:sp macro="[0]!위반사유1" textlink="">
          <xdr:nvSpPr>
            <xdr:cNvPr id="511" name="직사각형 510" hidden="1"/>
            <xdr:cNvSpPr/>
          </xdr:nvSpPr>
          <xdr:spPr>
            <a:xfrm>
              <a:off x="7315200" y="1571626"/>
              <a:ext cx="2631430" cy="706434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 fontAlgn="base" latinLnBrk="0"/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허가를 받지 않거나</a:t>
              </a:r>
              <a:r>
                <a:rPr lang="en-US" altLang="ko-KR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, </a:t>
              </a:r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신고를 하지 않고 신축</a:t>
              </a:r>
              <a:r>
                <a:rPr lang="en-US" altLang="ko-KR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, </a:t>
              </a:r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증축한 건축물</a:t>
              </a:r>
              <a:r>
                <a:rPr lang="en-US" altLang="ko-KR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, </a:t>
              </a:r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가설건축물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위반사유2" textlink="">
          <xdr:nvSpPr>
            <xdr:cNvPr id="561" name="직사각형 560" hidden="1"/>
            <xdr:cNvSpPr/>
          </xdr:nvSpPr>
          <xdr:spPr>
            <a:xfrm>
              <a:off x="7315200" y="2380234"/>
              <a:ext cx="2631430" cy="880145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 fontAlgn="base" latinLnBrk="0"/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허가를 받지 않거나 신고를 하지 않고 제</a:t>
              </a:r>
              <a:r>
                <a:rPr lang="en-US" altLang="ko-KR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3</a:t>
              </a:r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조의</a:t>
              </a:r>
              <a:r>
                <a:rPr lang="en-US" altLang="ko-KR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2</a:t>
              </a:r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제</a:t>
              </a:r>
              <a:r>
                <a:rPr lang="en-US" altLang="ko-KR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8</a:t>
              </a:r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호에 따른 증설 또는 해체로 대수선을 한 건축물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위반사유3" textlink="">
          <xdr:nvSpPr>
            <xdr:cNvPr id="562" name="직사각형 561" hidden="1"/>
            <xdr:cNvSpPr/>
          </xdr:nvSpPr>
          <xdr:spPr>
            <a:xfrm>
              <a:off x="7315200" y="3432047"/>
              <a:ext cx="2631430" cy="596750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 fontAlgn="base" latinLnBrk="0"/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허가를 받지 아니하거나 신고를 하지 아니하고 </a:t>
              </a:r>
              <a:endPara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endParaRPr>
            </a:p>
            <a:p>
              <a:pPr algn="ctr" fontAlgn="base" latinLnBrk="0"/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용도변경을 한 건축물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위반사유4" textlink="">
          <xdr:nvSpPr>
            <xdr:cNvPr id="563" name="직사각형 562" hidden="1"/>
            <xdr:cNvSpPr/>
          </xdr:nvSpPr>
          <xdr:spPr>
            <a:xfrm>
              <a:off x="7315200" y="4147330"/>
              <a:ext cx="2631430" cy="556558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 fontAlgn="base" latinLnBrk="0"/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사용승인을 받지 아니하고 사용 중인 건축물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위반사유5" textlink="">
          <xdr:nvSpPr>
            <xdr:cNvPr id="564" name="직사각형 563" hidden="1"/>
            <xdr:cNvSpPr/>
          </xdr:nvSpPr>
          <xdr:spPr>
            <a:xfrm>
              <a:off x="7315200" y="4806063"/>
              <a:ext cx="2631430" cy="706434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 fontAlgn="base" latinLnBrk="0"/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대지의 조경에 관한 사항을 위반한 건축물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위반사유6" textlink="">
          <xdr:nvSpPr>
            <xdr:cNvPr id="565" name="직사각형 564" hidden="1"/>
            <xdr:cNvSpPr/>
          </xdr:nvSpPr>
          <xdr:spPr>
            <a:xfrm>
              <a:off x="7315200" y="5614673"/>
              <a:ext cx="2631430" cy="706434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 fontAlgn="base" latinLnBrk="0"/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건축선에 적합하지 아니한 건축물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위반사유7" textlink="">
          <xdr:nvSpPr>
            <xdr:cNvPr id="566" name="직사각형 565" hidden="1"/>
            <xdr:cNvSpPr/>
          </xdr:nvSpPr>
          <xdr:spPr>
            <a:xfrm>
              <a:off x="7315200" y="6423282"/>
              <a:ext cx="2631430" cy="706434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 fontAlgn="base" latinLnBrk="0"/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구조내력기준에 적합하지 아니한 건축물 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위반사유8" textlink="">
          <xdr:nvSpPr>
            <xdr:cNvPr id="567" name="직사각형 566" hidden="1"/>
            <xdr:cNvSpPr/>
          </xdr:nvSpPr>
          <xdr:spPr>
            <a:xfrm>
              <a:off x="7315200" y="7231892"/>
              <a:ext cx="2631430" cy="959166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 fontAlgn="base" latinLnBrk="0"/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피난시설</a:t>
              </a:r>
              <a:r>
                <a:rPr lang="en-US" altLang="ko-KR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, </a:t>
              </a:r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건축물의 용도</a:t>
              </a:r>
              <a:r>
                <a:rPr lang="en-US" altLang="ko-KR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·</a:t>
              </a:r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구조의 제한</a:t>
              </a:r>
              <a:r>
                <a:rPr lang="en-US" altLang="ko-KR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, </a:t>
              </a:r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방화구획</a:t>
              </a:r>
              <a:r>
                <a:rPr lang="en-US" altLang="ko-KR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, </a:t>
              </a:r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계단</a:t>
              </a:r>
              <a:r>
                <a:rPr lang="en-US" altLang="ko-KR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, </a:t>
              </a:r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거실의 반자 높이</a:t>
              </a:r>
              <a:r>
                <a:rPr lang="en-US" altLang="ko-KR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, </a:t>
              </a:r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거실의 채광</a:t>
              </a:r>
              <a:r>
                <a:rPr lang="en-US" altLang="ko-KR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·</a:t>
              </a:r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환기와 바닥의 방습 등이 법령등의 기준에 적합하지 아니한 건축물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위반사유9" textlink="">
          <xdr:nvSpPr>
            <xdr:cNvPr id="568" name="직사각형 567" hidden="1"/>
            <xdr:cNvSpPr/>
          </xdr:nvSpPr>
          <xdr:spPr>
            <a:xfrm>
              <a:off x="7315200" y="8317077"/>
              <a:ext cx="2631430" cy="706434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 fontAlgn="base" latinLnBrk="0"/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내화구조 및 방화벽이 법령등의 기준에 적합하지 </a:t>
              </a:r>
              <a:endPara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endParaRPr>
            </a:p>
            <a:p>
              <a:pPr algn="ctr" fontAlgn="base" latinLnBrk="0"/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아니한 건축물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위반사유10" textlink="">
          <xdr:nvSpPr>
            <xdr:cNvPr id="569" name="직사각형 568" hidden="1"/>
            <xdr:cNvSpPr/>
          </xdr:nvSpPr>
          <xdr:spPr>
            <a:xfrm>
              <a:off x="7315200" y="9125686"/>
              <a:ext cx="2631430" cy="706434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 fontAlgn="base" latinLnBrk="0"/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방화지구 안의 건축물에 관한 법령등의 기준에 </a:t>
              </a:r>
              <a:endPara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endParaRPr>
            </a:p>
            <a:p>
              <a:pPr algn="ctr" fontAlgn="base" latinLnBrk="0"/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적합하지 아니한 건축물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위반사유11" textlink="">
          <xdr:nvSpPr>
            <xdr:cNvPr id="570" name="직사각형 569" hidden="1"/>
            <xdr:cNvSpPr/>
          </xdr:nvSpPr>
          <xdr:spPr>
            <a:xfrm>
              <a:off x="7315200" y="9934296"/>
              <a:ext cx="2631430" cy="706434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 fontAlgn="base" latinLnBrk="0"/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법령등에 적합하지 않은 마감재료를 사용한 건축물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위반사유12" textlink="">
          <xdr:nvSpPr>
            <xdr:cNvPr id="571" name="직사각형 570" hidden="1"/>
            <xdr:cNvSpPr/>
          </xdr:nvSpPr>
          <xdr:spPr>
            <a:xfrm>
              <a:off x="7315200" y="10742905"/>
              <a:ext cx="2631430" cy="706434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 fontAlgn="base" latinLnBrk="0"/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높이 제한을 위반한 건축물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위반사유13" textlink="">
          <xdr:nvSpPr>
            <xdr:cNvPr id="572" name="직사각형 571" hidden="1"/>
            <xdr:cNvSpPr/>
          </xdr:nvSpPr>
          <xdr:spPr>
            <a:xfrm>
              <a:off x="7315200" y="11551515"/>
              <a:ext cx="2631430" cy="706434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 fontAlgn="base" latinLnBrk="0"/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일조 등의 확보를 위한 높이제한을 위반한 건축물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위반사유14" textlink="">
          <xdr:nvSpPr>
            <xdr:cNvPr id="573" name="직사각형 572" hidden="1"/>
            <xdr:cNvSpPr/>
          </xdr:nvSpPr>
          <xdr:spPr>
            <a:xfrm>
              <a:off x="7315200" y="12331513"/>
              <a:ext cx="2631430" cy="706434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 fontAlgn="base" latinLnBrk="0"/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건축설비의 설치</a:t>
              </a:r>
              <a:r>
                <a:rPr lang="en-US" altLang="ko-KR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·</a:t>
              </a:r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구조에 관한 기준과 그 설계 및 공사감리에 관한 법령 등의 기준을 위반한 건축물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위반사유15" textlink="">
          <xdr:nvSpPr>
            <xdr:cNvPr id="574" name="직사각형 573" hidden="1"/>
            <xdr:cNvSpPr/>
          </xdr:nvSpPr>
          <xdr:spPr>
            <a:xfrm>
              <a:off x="7315200" y="13140121"/>
              <a:ext cx="2631430" cy="706434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 fontAlgn="base" latinLnBrk="0"/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그 밖에 이 법 또는 이 법에 따른 명령이나 </a:t>
              </a:r>
              <a:endPara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endParaRPr>
            </a:p>
            <a:p>
              <a:pPr algn="ctr" fontAlgn="base" latinLnBrk="0"/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처분을 위반한 건축물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</xdr:grpSp>
      <xdr:sp macro="[0]!위반사유끄기" textlink="">
        <xdr:nvSpPr>
          <xdr:cNvPr id="486" name="직사각형 485" hidden="1"/>
          <xdr:cNvSpPr/>
        </xdr:nvSpPr>
        <xdr:spPr>
          <a:xfrm>
            <a:off x="9231660" y="2343210"/>
            <a:ext cx="293161" cy="418967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altLang="ko-KR" sz="1400" b="1">
                <a:solidFill>
                  <a:schemeClr val="bg1"/>
                </a:solidFill>
                <a:latin typeface="+mj-ea"/>
                <a:ea typeface="+mj-ea"/>
              </a:rPr>
              <a:t>X</a:t>
            </a:r>
            <a:endParaRPr lang="ko-KR" altLang="en-US" sz="1400" b="1">
              <a:solidFill>
                <a:schemeClr val="bg1"/>
              </a:solidFill>
              <a:latin typeface="+mj-ea"/>
              <a:ea typeface="+mj-ea"/>
            </a:endParaRPr>
          </a:p>
        </xdr:txBody>
      </xdr:sp>
    </xdr:grpSp>
    <xdr:clientData/>
  </xdr:twoCellAnchor>
  <xdr:twoCellAnchor editAs="absolute">
    <xdr:from>
      <xdr:col>1</xdr:col>
      <xdr:colOff>4010025</xdr:colOff>
      <xdr:row>16</xdr:row>
      <xdr:rowOff>180975</xdr:rowOff>
    </xdr:from>
    <xdr:to>
      <xdr:col>45</xdr:col>
      <xdr:colOff>342900</xdr:colOff>
      <xdr:row>28</xdr:row>
      <xdr:rowOff>152400</xdr:rowOff>
    </xdr:to>
    <xdr:grpSp>
      <xdr:nvGrpSpPr>
        <xdr:cNvPr id="575" name="가중부과" hidden="1"/>
        <xdr:cNvGrpSpPr/>
      </xdr:nvGrpSpPr>
      <xdr:grpSpPr>
        <a:xfrm>
          <a:off x="6181725" y="6962775"/>
          <a:ext cx="4000500" cy="4543425"/>
          <a:chOff x="6610350" y="2295525"/>
          <a:chExt cx="2960212" cy="4549194"/>
        </a:xfrm>
      </xdr:grpSpPr>
      <xdr:grpSp>
        <xdr:nvGrpSpPr>
          <xdr:cNvPr id="576" name="증축기초" hidden="1"/>
          <xdr:cNvGrpSpPr/>
        </xdr:nvGrpSpPr>
        <xdr:grpSpPr>
          <a:xfrm>
            <a:off x="6610350" y="2295525"/>
            <a:ext cx="2960212" cy="4549194"/>
            <a:chOff x="7172325" y="1028700"/>
            <a:chExt cx="2960212" cy="4549194"/>
          </a:xfrm>
        </xdr:grpSpPr>
        <xdr:sp macro="" textlink="">
          <xdr:nvSpPr>
            <xdr:cNvPr id="578" name="직사각형 577" hidden="1"/>
            <xdr:cNvSpPr/>
          </xdr:nvSpPr>
          <xdr:spPr>
            <a:xfrm>
              <a:off x="7172325" y="1028700"/>
              <a:ext cx="2960212" cy="4549194"/>
            </a:xfrm>
            <a:prstGeom prst="rect">
              <a:avLst/>
            </a:prstGeom>
            <a:solidFill>
              <a:schemeClr val="tx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ko-KR" altLang="en-US" sz="1000" b="1">
                <a:solidFill>
                  <a:schemeClr val="tx1"/>
                </a:solidFill>
              </a:endParaRPr>
            </a:p>
          </xdr:txBody>
        </xdr:sp>
        <xdr:sp macro="[0]!가중부과1" textlink="">
          <xdr:nvSpPr>
            <xdr:cNvPr id="579" name="직사각형 578" hidden="1"/>
            <xdr:cNvSpPr/>
          </xdr:nvSpPr>
          <xdr:spPr>
            <a:xfrm>
              <a:off x="7315200" y="2143851"/>
              <a:ext cx="2631430" cy="706434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 fontAlgn="base" latinLnBrk="0"/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임대 등 영리를 목적으로 불법 용도변경을 한 경우</a:t>
              </a:r>
              <a:r>
                <a:rPr lang="en-US" altLang="ko-KR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(</a:t>
              </a:r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위반면적이 </a:t>
              </a:r>
              <a:r>
                <a:rPr lang="en-US" altLang="ko-KR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50</a:t>
              </a:r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제곱미터를 초과 경우로 한정</a:t>
              </a:r>
              <a:r>
                <a:rPr lang="en-US" altLang="ko-KR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)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가중부과2" textlink="">
          <xdr:nvSpPr>
            <xdr:cNvPr id="580" name="직사각형 579" hidden="1"/>
            <xdr:cNvSpPr/>
          </xdr:nvSpPr>
          <xdr:spPr>
            <a:xfrm>
              <a:off x="7315200" y="2952462"/>
              <a:ext cx="2631430" cy="706434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 fontAlgn="base" latinLnBrk="0"/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임대 등 영리를 목적으로 불법 신축 또는 증축한 경우</a:t>
              </a:r>
              <a:r>
                <a:rPr lang="en-US" altLang="ko-KR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(</a:t>
              </a:r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위반면적이 </a:t>
              </a:r>
              <a:r>
                <a:rPr lang="en-US" altLang="ko-KR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50</a:t>
              </a:r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제곱미터를 초과 경우로 한정</a:t>
              </a:r>
              <a:r>
                <a:rPr lang="en-US" altLang="ko-KR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)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가중부과3" textlink="">
          <xdr:nvSpPr>
            <xdr:cNvPr id="581" name="직사각형 580" hidden="1"/>
            <xdr:cNvSpPr/>
          </xdr:nvSpPr>
          <xdr:spPr>
            <a:xfrm>
              <a:off x="7315200" y="3761068"/>
              <a:ext cx="2631430" cy="853580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 fontAlgn="base" latinLnBrk="0"/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임대 등 영리를 목적으로 불법 다세대주택의 세대수 또는 다가구주택의 가구수를 증가시킨 경우</a:t>
              </a:r>
            </a:p>
            <a:p>
              <a:pPr algn="ctr" fontAlgn="base" latinLnBrk="0"/>
              <a:r>
                <a:rPr lang="en-US" altLang="ko-KR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(5</a:t>
              </a:r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세대 또는 </a:t>
              </a:r>
              <a:r>
                <a:rPr lang="en-US" altLang="ko-KR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5</a:t>
              </a:r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가구 이상 증가 경우 한정</a:t>
              </a:r>
              <a:r>
                <a:rPr lang="en-US" altLang="ko-KR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)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가중부과4" textlink="">
          <xdr:nvSpPr>
            <xdr:cNvPr id="582" name="직사각형 581" hidden="1"/>
            <xdr:cNvSpPr/>
          </xdr:nvSpPr>
          <xdr:spPr>
            <a:xfrm>
              <a:off x="7315200" y="4722273"/>
              <a:ext cx="2631430" cy="706434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 fontAlgn="base" latinLnBrk="0"/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동일인이 최근 </a:t>
              </a:r>
              <a:r>
                <a:rPr lang="en-US" altLang="ko-KR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3</a:t>
              </a:r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년 내에 </a:t>
              </a:r>
              <a:r>
                <a:rPr lang="en-US" altLang="ko-KR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2</a:t>
              </a:r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회 이상 법 또는 법에 따른 명령이나 처분을 위반한 경우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가중부과해당없음" textlink="">
          <xdr:nvSpPr>
            <xdr:cNvPr id="583" name="직사각형 582" hidden="1"/>
            <xdr:cNvSpPr/>
          </xdr:nvSpPr>
          <xdr:spPr>
            <a:xfrm>
              <a:off x="7315200" y="1563451"/>
              <a:ext cx="2631430" cy="476181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 fontAlgn="base" latinLnBrk="0"/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해당없음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</xdr:grpSp>
      <xdr:sp macro="[0]!가중부과끄기" textlink="">
        <xdr:nvSpPr>
          <xdr:cNvPr id="577" name="직사각형 576" hidden="1"/>
          <xdr:cNvSpPr/>
        </xdr:nvSpPr>
        <xdr:spPr>
          <a:xfrm>
            <a:off x="9198235" y="2362285"/>
            <a:ext cx="293161" cy="418967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altLang="ko-KR" sz="1400" b="1">
                <a:solidFill>
                  <a:schemeClr val="bg1"/>
                </a:solidFill>
                <a:latin typeface="+mj-ea"/>
                <a:ea typeface="+mj-ea"/>
              </a:rPr>
              <a:t>X</a:t>
            </a:r>
            <a:endParaRPr lang="ko-KR" altLang="en-US" sz="1400" b="1">
              <a:solidFill>
                <a:schemeClr val="bg1"/>
              </a:solidFill>
              <a:latin typeface="+mj-ea"/>
              <a:ea typeface="+mj-ea"/>
            </a:endParaRPr>
          </a:p>
        </xdr:txBody>
      </xdr:sp>
    </xdr:grpSp>
    <xdr:clientData/>
  </xdr:twoCellAnchor>
  <xdr:twoCellAnchor editAs="absolute">
    <xdr:from>
      <xdr:col>1</xdr:col>
      <xdr:colOff>4038600</xdr:colOff>
      <xdr:row>15</xdr:row>
      <xdr:rowOff>171450</xdr:rowOff>
    </xdr:from>
    <xdr:to>
      <xdr:col>43</xdr:col>
      <xdr:colOff>431120</xdr:colOff>
      <xdr:row>22</xdr:row>
      <xdr:rowOff>180976</xdr:rowOff>
    </xdr:to>
    <xdr:grpSp>
      <xdr:nvGrpSpPr>
        <xdr:cNvPr id="594" name="기타요율" hidden="1"/>
        <xdr:cNvGrpSpPr/>
      </xdr:nvGrpSpPr>
      <xdr:grpSpPr>
        <a:xfrm>
          <a:off x="6210300" y="6572250"/>
          <a:ext cx="2688545" cy="2676526"/>
          <a:chOff x="6610350" y="2295525"/>
          <a:chExt cx="2960212" cy="2679924"/>
        </a:xfrm>
      </xdr:grpSpPr>
      <xdr:grpSp>
        <xdr:nvGrpSpPr>
          <xdr:cNvPr id="595" name="증축기초" hidden="1"/>
          <xdr:cNvGrpSpPr/>
        </xdr:nvGrpSpPr>
        <xdr:grpSpPr>
          <a:xfrm>
            <a:off x="6610350" y="2295525"/>
            <a:ext cx="2960212" cy="2679924"/>
            <a:chOff x="7172325" y="1028700"/>
            <a:chExt cx="2960212" cy="2679924"/>
          </a:xfrm>
        </xdr:grpSpPr>
        <xdr:sp macro="" textlink="">
          <xdr:nvSpPr>
            <xdr:cNvPr id="597" name="직사각형 596" hidden="1"/>
            <xdr:cNvSpPr/>
          </xdr:nvSpPr>
          <xdr:spPr>
            <a:xfrm>
              <a:off x="7172325" y="1028700"/>
              <a:ext cx="2960212" cy="2679924"/>
            </a:xfrm>
            <a:prstGeom prst="rect">
              <a:avLst/>
            </a:prstGeom>
            <a:solidFill>
              <a:schemeClr val="tx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ko-KR" altLang="en-US" sz="1000" b="1">
                <a:solidFill>
                  <a:schemeClr val="tx1"/>
                </a:solidFill>
              </a:endParaRPr>
            </a:p>
          </xdr:txBody>
        </xdr:sp>
        <xdr:sp macro="[0]!기타요율2" textlink="">
          <xdr:nvSpPr>
            <xdr:cNvPr id="598" name="직사각형 597" hidden="1"/>
            <xdr:cNvSpPr/>
          </xdr:nvSpPr>
          <xdr:spPr>
            <a:xfrm>
              <a:off x="7315200" y="2000795"/>
              <a:ext cx="2631430" cy="363098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 fontAlgn="base" latinLnBrk="0"/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용적률을 초과하여 건축한 경우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기타요율3" textlink="">
          <xdr:nvSpPr>
            <xdr:cNvPr id="599" name="직사각형 598" hidden="1"/>
            <xdr:cNvSpPr/>
          </xdr:nvSpPr>
          <xdr:spPr>
            <a:xfrm>
              <a:off x="7315200" y="2475607"/>
              <a:ext cx="2631430" cy="565420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 fontAlgn="base" latinLnBrk="0"/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허가를 받지 아니하고 건축한 경우 </a:t>
              </a:r>
              <a:endPara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endParaRPr>
            </a:p>
            <a:p>
              <a:pPr algn="ctr" fontAlgn="base" latinLnBrk="0"/>
              <a:r>
                <a:rPr lang="ko-KR" altLang="en-US" sz="800" b="1">
                  <a:solidFill>
                    <a:srgbClr val="FF0000"/>
                  </a:solidFill>
                  <a:effectLst/>
                  <a:latin typeface="+mj-ea"/>
                  <a:ea typeface="+mj-ea"/>
                  <a:cs typeface="+mn-cs"/>
                </a:rPr>
                <a:t>또는 기타 해당사항이 없는 경우</a:t>
              </a:r>
              <a:endParaRPr lang="ko-KR" altLang="en-US" sz="800" b="1">
                <a:solidFill>
                  <a:srgbClr val="FF0000"/>
                </a:solidFill>
                <a:latin typeface="+mj-ea"/>
                <a:ea typeface="+mj-ea"/>
              </a:endParaRPr>
            </a:p>
          </xdr:txBody>
        </xdr:sp>
        <xdr:sp macro="[0]!기타요율4" textlink="">
          <xdr:nvSpPr>
            <xdr:cNvPr id="600" name="직사각형 599" hidden="1"/>
            <xdr:cNvSpPr/>
          </xdr:nvSpPr>
          <xdr:spPr>
            <a:xfrm>
              <a:off x="7315200" y="3160231"/>
              <a:ext cx="2631430" cy="386261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 fontAlgn="base" latinLnBrk="0"/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신고를 하지 아니하고 건축한 경우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기타요율1" textlink="">
          <xdr:nvSpPr>
            <xdr:cNvPr id="602" name="직사각형 601" hidden="1"/>
            <xdr:cNvSpPr/>
          </xdr:nvSpPr>
          <xdr:spPr>
            <a:xfrm>
              <a:off x="7315200" y="1563451"/>
              <a:ext cx="2631430" cy="323587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 fontAlgn="base" latinLnBrk="0"/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건폐율을 초과하여 건축한 경우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</xdr:grpSp>
      <xdr:sp macro="[0]!기타요율끄기" textlink="">
        <xdr:nvSpPr>
          <xdr:cNvPr id="596" name="직사각형 595" hidden="1"/>
          <xdr:cNvSpPr/>
        </xdr:nvSpPr>
        <xdr:spPr>
          <a:xfrm>
            <a:off x="9162995" y="2400433"/>
            <a:ext cx="293161" cy="418967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altLang="ko-KR" sz="1400" b="1">
                <a:solidFill>
                  <a:schemeClr val="bg1"/>
                </a:solidFill>
                <a:latin typeface="+mj-ea"/>
                <a:ea typeface="+mj-ea"/>
              </a:rPr>
              <a:t>X</a:t>
            </a:r>
            <a:endParaRPr lang="ko-KR" altLang="en-US" sz="1400" b="1">
              <a:solidFill>
                <a:schemeClr val="bg1"/>
              </a:solidFill>
              <a:latin typeface="+mj-ea"/>
              <a:ea typeface="+mj-ea"/>
            </a:endParaRPr>
          </a:p>
        </xdr:txBody>
      </xdr:sp>
    </xdr:grpSp>
    <xdr:clientData/>
  </xdr:twoCellAnchor>
  <xdr:twoCellAnchor editAs="absolute">
    <xdr:from>
      <xdr:col>1</xdr:col>
      <xdr:colOff>4010025</xdr:colOff>
      <xdr:row>17</xdr:row>
      <xdr:rowOff>180975</xdr:rowOff>
    </xdr:from>
    <xdr:to>
      <xdr:col>45</xdr:col>
      <xdr:colOff>228600</xdr:colOff>
      <xdr:row>33</xdr:row>
      <xdr:rowOff>190500</xdr:rowOff>
    </xdr:to>
    <xdr:grpSp>
      <xdr:nvGrpSpPr>
        <xdr:cNvPr id="604" name="주거용건축물특례" hidden="1"/>
        <xdr:cNvGrpSpPr/>
      </xdr:nvGrpSpPr>
      <xdr:grpSpPr>
        <a:xfrm>
          <a:off x="6181725" y="7343775"/>
          <a:ext cx="3886200" cy="6105525"/>
          <a:chOff x="6610350" y="2295525"/>
          <a:chExt cx="2960212" cy="6113278"/>
        </a:xfrm>
      </xdr:grpSpPr>
      <xdr:grpSp>
        <xdr:nvGrpSpPr>
          <xdr:cNvPr id="605" name="증축기초" hidden="1"/>
          <xdr:cNvGrpSpPr/>
        </xdr:nvGrpSpPr>
        <xdr:grpSpPr>
          <a:xfrm>
            <a:off x="6610350" y="2295525"/>
            <a:ext cx="2960212" cy="6113278"/>
            <a:chOff x="7172325" y="1028700"/>
            <a:chExt cx="2960212" cy="6113278"/>
          </a:xfrm>
        </xdr:grpSpPr>
        <xdr:sp macro="" textlink="">
          <xdr:nvSpPr>
            <xdr:cNvPr id="607" name="직사각형 606" hidden="1"/>
            <xdr:cNvSpPr/>
          </xdr:nvSpPr>
          <xdr:spPr>
            <a:xfrm>
              <a:off x="7172325" y="1028700"/>
              <a:ext cx="2960212" cy="6113278"/>
            </a:xfrm>
            <a:prstGeom prst="rect">
              <a:avLst/>
            </a:prstGeom>
            <a:solidFill>
              <a:schemeClr val="tx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ko-KR" altLang="en-US" sz="1000" b="1">
                <a:solidFill>
                  <a:schemeClr val="tx1"/>
                </a:solidFill>
              </a:endParaRPr>
            </a:p>
          </xdr:txBody>
        </xdr:sp>
        <xdr:sp macro="[0]!특례1" textlink="">
          <xdr:nvSpPr>
            <xdr:cNvPr id="608" name="직사각형 607" hidden="1"/>
            <xdr:cNvSpPr/>
          </xdr:nvSpPr>
          <xdr:spPr>
            <a:xfrm>
              <a:off x="7315200" y="2143851"/>
              <a:ext cx="2631430" cy="363098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 fontAlgn="base" latinLnBrk="0"/>
              <a:r>
                <a:rPr lang="en-US" altLang="ko-KR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60</a:t>
              </a:r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제곱미터 이하의 주거용건축물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특례2" textlink="">
          <xdr:nvSpPr>
            <xdr:cNvPr id="609" name="직사각형 608" hidden="1"/>
            <xdr:cNvSpPr/>
          </xdr:nvSpPr>
          <xdr:spPr>
            <a:xfrm>
              <a:off x="7315200" y="2590052"/>
              <a:ext cx="2631430" cy="706434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 fontAlgn="base" latinLnBrk="0"/>
              <a:r>
                <a:rPr lang="ko-KR" altLang="en-US" sz="1000" b="1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법 제</a:t>
              </a:r>
              <a:r>
                <a:rPr lang="en-US" altLang="ko-KR" sz="1000" b="1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22</a:t>
              </a:r>
              <a:r>
                <a:rPr lang="ko-KR" altLang="en-US" sz="1000" b="1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조에 따른 사용승인을 받지 아니하고 </a:t>
              </a:r>
              <a:endParaRPr lang="en-US" altLang="ko-KR" sz="1000" b="1" i="0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endParaRPr>
            </a:p>
            <a:p>
              <a:pPr algn="ctr" fontAlgn="base" latinLnBrk="0"/>
              <a:r>
                <a:rPr lang="ko-KR" altLang="en-US" sz="1000" b="1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건축물을 사용한 주거용건축물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특례3" textlink="">
          <xdr:nvSpPr>
            <xdr:cNvPr id="610" name="직사각형 609" hidden="1"/>
            <xdr:cNvSpPr/>
          </xdr:nvSpPr>
          <xdr:spPr>
            <a:xfrm>
              <a:off x="7315200" y="3398660"/>
              <a:ext cx="2631430" cy="706434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 fontAlgn="base" latinLnBrk="0"/>
              <a:r>
                <a:rPr lang="ko-KR" altLang="en-US" sz="1000" b="1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법 제</a:t>
              </a:r>
              <a:r>
                <a:rPr lang="en-US" altLang="ko-KR" sz="1000" b="1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42</a:t>
              </a:r>
              <a:r>
                <a:rPr lang="ko-KR" altLang="en-US" sz="1000" b="1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조에 따른 대지의 조경에 관한 사항을 </a:t>
              </a:r>
              <a:endParaRPr lang="en-US" altLang="ko-KR" sz="1000" b="1" i="0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endParaRPr>
            </a:p>
            <a:p>
              <a:pPr algn="ctr" fontAlgn="base" latinLnBrk="0"/>
              <a:r>
                <a:rPr lang="ko-KR" altLang="en-US" sz="1000" b="1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위반한 주거용건축물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특례4" textlink="">
          <xdr:nvSpPr>
            <xdr:cNvPr id="611" name="직사각형 610" hidden="1"/>
            <xdr:cNvSpPr/>
          </xdr:nvSpPr>
          <xdr:spPr>
            <a:xfrm>
              <a:off x="7315200" y="4207270"/>
              <a:ext cx="2631430" cy="706434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 fontAlgn="base" latinLnBrk="0"/>
              <a:r>
                <a:rPr lang="ko-KR" altLang="en-US" sz="1000" b="1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법 제</a:t>
              </a:r>
              <a:r>
                <a:rPr lang="en-US" altLang="ko-KR" sz="1000" b="1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60</a:t>
              </a:r>
              <a:r>
                <a:rPr lang="ko-KR" altLang="en-US" sz="1000" b="1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조에 따른 건축물의 높이 제한을 </a:t>
              </a:r>
              <a:endParaRPr lang="en-US" altLang="ko-KR" sz="1000" b="1" i="0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endParaRPr>
            </a:p>
            <a:p>
              <a:pPr algn="ctr" fontAlgn="base" latinLnBrk="0"/>
              <a:r>
                <a:rPr lang="ko-KR" altLang="en-US" sz="1000" b="1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위반한 경우 주거용건축물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특례해당없음" textlink="">
          <xdr:nvSpPr>
            <xdr:cNvPr id="612" name="직사각형 611" hidden="1"/>
            <xdr:cNvSpPr/>
          </xdr:nvSpPr>
          <xdr:spPr>
            <a:xfrm>
              <a:off x="7315200" y="1563451"/>
              <a:ext cx="2631430" cy="476181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 fontAlgn="base" latinLnBrk="0"/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해당없음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특례5" textlink="">
          <xdr:nvSpPr>
            <xdr:cNvPr id="613" name="직사각형 612" hidden="1"/>
            <xdr:cNvSpPr/>
          </xdr:nvSpPr>
          <xdr:spPr>
            <a:xfrm>
              <a:off x="7315200" y="5008386"/>
              <a:ext cx="2631430" cy="706434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 fontAlgn="base" latinLnBrk="0"/>
              <a:r>
                <a:rPr lang="ko-KR" altLang="en-US" sz="1000" b="1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법 제</a:t>
              </a:r>
              <a:r>
                <a:rPr lang="en-US" altLang="ko-KR" sz="1000" b="1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61</a:t>
              </a:r>
              <a:r>
                <a:rPr lang="ko-KR" altLang="en-US" sz="1000" b="1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조에 따른 일조 등의 확보를 위한 건축물의 높이 제한을 위반한 주거용건축물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특례6" textlink="">
          <xdr:nvSpPr>
            <xdr:cNvPr id="614" name="직사각형 613" hidden="1"/>
            <xdr:cNvSpPr/>
          </xdr:nvSpPr>
          <xdr:spPr>
            <a:xfrm>
              <a:off x="7315200" y="5828576"/>
              <a:ext cx="2631431" cy="1227569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ko-KR" altLang="en-US" sz="1100" b="1" i="0" u="none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그밖의 건축조례로 정하는 위반사항</a:t>
              </a:r>
              <a:endParaRPr lang="en-US" altLang="ko-KR" sz="1100" b="1" i="0" u="none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endParaRPr>
            </a:p>
            <a:p>
              <a:r>
                <a:rPr lang="ko-KR" altLang="en-US" sz="1000" b="0" i="0" u="none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○건축물의 기재내용의 변경신청을 하지 않은 경우 </a:t>
              </a:r>
            </a:p>
            <a:p>
              <a:r>
                <a:rPr lang="ko-KR" altLang="ko-KR" sz="1100" b="0" i="0" u="none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○</a:t>
              </a:r>
              <a:r>
                <a:rPr lang="ko-KR" altLang="en-US" sz="1000" b="0" i="0" u="none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가설건축물 신고를 하지 않은 경우 </a:t>
              </a:r>
            </a:p>
            <a:p>
              <a:r>
                <a:rPr lang="ko-KR" altLang="ko-KR" sz="1100" b="0" i="0" u="none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○</a:t>
              </a:r>
              <a:r>
                <a:rPr lang="ko-KR" altLang="en-US" sz="1000" b="0" i="0" u="none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착공신고를 하지 않은 경우 </a:t>
              </a:r>
            </a:p>
          </xdr:txBody>
        </xdr:sp>
      </xdr:grpSp>
      <xdr:sp macro="[0]!주거용건축물특례끄기" textlink="">
        <xdr:nvSpPr>
          <xdr:cNvPr id="606" name="직사각형 605" hidden="1"/>
          <xdr:cNvSpPr/>
        </xdr:nvSpPr>
        <xdr:spPr>
          <a:xfrm>
            <a:off x="9162995" y="2400433"/>
            <a:ext cx="293161" cy="418967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altLang="ko-KR" sz="1400" b="1">
                <a:solidFill>
                  <a:schemeClr val="bg1"/>
                </a:solidFill>
                <a:latin typeface="+mj-ea"/>
                <a:ea typeface="+mj-ea"/>
              </a:rPr>
              <a:t>X</a:t>
            </a:r>
            <a:endParaRPr lang="ko-KR" altLang="en-US" sz="1400" b="1">
              <a:solidFill>
                <a:schemeClr val="bg1"/>
              </a:solidFill>
              <a:latin typeface="+mj-ea"/>
              <a:ea typeface="+mj-ea"/>
            </a:endParaRPr>
          </a:p>
        </xdr:txBody>
      </xdr:sp>
    </xdr:grpSp>
    <xdr:clientData/>
  </xdr:twoCellAnchor>
  <xdr:twoCellAnchor editAs="absolute">
    <xdr:from>
      <xdr:col>1</xdr:col>
      <xdr:colOff>4010025</xdr:colOff>
      <xdr:row>17</xdr:row>
      <xdr:rowOff>171450</xdr:rowOff>
    </xdr:from>
    <xdr:to>
      <xdr:col>46</xdr:col>
      <xdr:colOff>114300</xdr:colOff>
      <xdr:row>52</xdr:row>
      <xdr:rowOff>314326</xdr:rowOff>
    </xdr:to>
    <xdr:grpSp>
      <xdr:nvGrpSpPr>
        <xdr:cNvPr id="616" name="감경부과" hidden="1"/>
        <xdr:cNvGrpSpPr/>
      </xdr:nvGrpSpPr>
      <xdr:grpSpPr>
        <a:xfrm>
          <a:off x="6181725" y="7334250"/>
          <a:ext cx="4457700" cy="13477876"/>
          <a:chOff x="6610350" y="2295525"/>
          <a:chExt cx="2960212" cy="13494989"/>
        </a:xfrm>
      </xdr:grpSpPr>
      <xdr:grpSp>
        <xdr:nvGrpSpPr>
          <xdr:cNvPr id="617" name="증축기초" hidden="1"/>
          <xdr:cNvGrpSpPr/>
        </xdr:nvGrpSpPr>
        <xdr:grpSpPr>
          <a:xfrm>
            <a:off x="6610350" y="2295525"/>
            <a:ext cx="2960212" cy="13494989"/>
            <a:chOff x="7172325" y="1028700"/>
            <a:chExt cx="2960212" cy="13494989"/>
          </a:xfrm>
        </xdr:grpSpPr>
        <xdr:sp macro="" textlink="">
          <xdr:nvSpPr>
            <xdr:cNvPr id="619" name="직사각형 618" hidden="1"/>
            <xdr:cNvSpPr/>
          </xdr:nvSpPr>
          <xdr:spPr>
            <a:xfrm>
              <a:off x="7172325" y="1028700"/>
              <a:ext cx="2960212" cy="13494989"/>
            </a:xfrm>
            <a:prstGeom prst="rect">
              <a:avLst/>
            </a:prstGeom>
            <a:solidFill>
              <a:schemeClr val="tx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ko-KR" altLang="en-US" sz="1000" b="1">
                <a:solidFill>
                  <a:schemeClr val="tx1"/>
                </a:solidFill>
              </a:endParaRPr>
            </a:p>
          </xdr:txBody>
        </xdr:sp>
        <xdr:sp macro="[0]!감경부과1" textlink="">
          <xdr:nvSpPr>
            <xdr:cNvPr id="620" name="직사각형 619" hidden="1"/>
            <xdr:cNvSpPr/>
          </xdr:nvSpPr>
          <xdr:spPr>
            <a:xfrm>
              <a:off x="7315200" y="2138066"/>
              <a:ext cx="2631430" cy="836202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 fontAlgn="base" latinLnBrk="0"/>
              <a:r>
                <a:rPr lang="ko-KR" altLang="en-US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축사 등 농업용ㆍ어업용 시설로서 </a:t>
              </a:r>
              <a:r>
                <a:rPr lang="en-US" altLang="ko-KR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500</a:t>
              </a:r>
              <a:r>
                <a:rPr lang="ko-KR" altLang="en-US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제곱미터</a:t>
              </a:r>
              <a:r>
                <a:rPr lang="en-US" altLang="ko-KR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(</a:t>
              </a:r>
              <a:r>
                <a:rPr lang="ko-KR" altLang="en-US" sz="1000" b="0" i="0" u="sng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「수도권정비계획법」</a:t>
              </a:r>
              <a:r>
                <a:rPr lang="ko-KR" altLang="en-US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 </a:t>
              </a:r>
              <a:r>
                <a:rPr lang="ko-KR" altLang="en-US" sz="1000" b="0" i="0" u="sng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제</a:t>
              </a:r>
              <a:r>
                <a:rPr lang="en-US" altLang="ko-KR" sz="1000" b="0" i="0" u="sng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2</a:t>
              </a:r>
              <a:r>
                <a:rPr lang="ko-KR" altLang="en-US" sz="1000" b="0" i="0" u="sng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조제</a:t>
              </a:r>
              <a:r>
                <a:rPr lang="en-US" altLang="ko-KR" sz="1000" b="0" i="0" u="sng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1</a:t>
              </a:r>
              <a:r>
                <a:rPr lang="ko-KR" altLang="en-US" sz="1000" b="0" i="0" u="sng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호</a:t>
              </a:r>
              <a:r>
                <a:rPr lang="ko-KR" altLang="en-US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에 따른 수도권 외의 지역에서는 </a:t>
              </a:r>
              <a:r>
                <a:rPr lang="en-US" altLang="ko-KR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1</a:t>
              </a:r>
              <a:r>
                <a:rPr lang="ko-KR" altLang="en-US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천제곱미터</a:t>
              </a:r>
              <a:r>
                <a:rPr lang="en-US" altLang="ko-KR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) </a:t>
              </a:r>
              <a:r>
                <a:rPr lang="ko-KR" altLang="en-US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이하인 경우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감경부과3" textlink="">
          <xdr:nvSpPr>
            <xdr:cNvPr id="621" name="직사각형 620" hidden="1"/>
            <xdr:cNvSpPr/>
          </xdr:nvSpPr>
          <xdr:spPr>
            <a:xfrm>
              <a:off x="7315200" y="4167430"/>
              <a:ext cx="2631430" cy="456754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 fontAlgn="base" latinLnBrk="0"/>
              <a:r>
                <a:rPr lang="ko-KR" altLang="en-US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위반행위 후 소유권이 변경된 경우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감경부과4" textlink="">
          <xdr:nvSpPr>
            <xdr:cNvPr id="622" name="직사각형 621" hidden="1"/>
            <xdr:cNvSpPr/>
          </xdr:nvSpPr>
          <xdr:spPr>
            <a:xfrm>
              <a:off x="7315200" y="4705258"/>
              <a:ext cx="2631430" cy="1311342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 fontAlgn="base" latinLnBrk="0"/>
              <a:r>
                <a:rPr lang="ko-KR" altLang="en-US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 임차인이 있어 현실적으로 임대기간 중에 위반내용을 시정하기 어려운 경우</a:t>
              </a:r>
              <a:r>
                <a:rPr lang="en-US" altLang="ko-KR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(</a:t>
              </a:r>
              <a:r>
                <a:rPr lang="ko-KR" altLang="en-US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법 제</a:t>
              </a:r>
              <a:r>
                <a:rPr lang="en-US" altLang="ko-KR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79</a:t>
              </a:r>
              <a:r>
                <a:rPr lang="ko-KR" altLang="en-US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조제</a:t>
              </a:r>
              <a:r>
                <a:rPr lang="en-US" altLang="ko-KR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1</a:t>
              </a:r>
              <a:r>
                <a:rPr lang="ko-KR" altLang="en-US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항에 따른 최초의 시정명령 전에 이미 임대차계약을 체결한 경우로서 해당 계약이 종료되거나 갱신되는 경우는 제외</a:t>
              </a:r>
              <a:r>
                <a:rPr lang="en-US" altLang="ko-KR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) </a:t>
              </a:r>
              <a:r>
                <a:rPr lang="ko-KR" altLang="en-US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등 상황의 특수성이 인정되는 경우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감경부과5" textlink="">
          <xdr:nvSpPr>
            <xdr:cNvPr id="623" name="직사각형 622" hidden="1"/>
            <xdr:cNvSpPr/>
          </xdr:nvSpPr>
          <xdr:spPr>
            <a:xfrm>
              <a:off x="7315200" y="6143663"/>
              <a:ext cx="2631430" cy="1141371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 fontAlgn="base" latinLnBrk="0"/>
              <a:r>
                <a:rPr lang="ko-KR" altLang="en-US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위반면적이 </a:t>
              </a:r>
              <a:r>
                <a:rPr lang="en-US" altLang="ko-KR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30</a:t>
              </a:r>
              <a:r>
                <a:rPr lang="ko-KR" altLang="en-US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제곱미터 이하인 경우</a:t>
              </a:r>
              <a:r>
                <a:rPr lang="en-US" altLang="ko-KR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(</a:t>
              </a:r>
              <a:r>
                <a:rPr lang="ko-KR" altLang="en-US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별표 </a:t>
              </a:r>
              <a:r>
                <a:rPr lang="en-US" altLang="ko-KR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1 </a:t>
              </a:r>
              <a:r>
                <a:rPr lang="ko-KR" altLang="en-US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제</a:t>
              </a:r>
              <a:r>
                <a:rPr lang="en-US" altLang="ko-KR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1</a:t>
              </a:r>
              <a:r>
                <a:rPr lang="ko-KR" altLang="en-US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호부터 제</a:t>
              </a:r>
              <a:r>
                <a:rPr lang="en-US" altLang="ko-KR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4</a:t>
              </a:r>
              <a:r>
                <a:rPr lang="ko-KR" altLang="en-US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호까지의 규정에 따른 건축물로 한정하며</a:t>
              </a:r>
              <a:r>
                <a:rPr lang="en-US" altLang="ko-KR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, </a:t>
              </a:r>
              <a:r>
                <a:rPr lang="ko-KR" altLang="en-US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「집합건물의 소유 및 관리에 관한 법률」의 적용을 받는 집합건축물은 제외</a:t>
              </a:r>
              <a:r>
                <a:rPr lang="en-US" altLang="ko-KR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)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감경부과해당없음" textlink="">
          <xdr:nvSpPr>
            <xdr:cNvPr id="624" name="직사각형 623" hidden="1"/>
            <xdr:cNvSpPr/>
          </xdr:nvSpPr>
          <xdr:spPr>
            <a:xfrm>
              <a:off x="7315200" y="1563451"/>
              <a:ext cx="2631430" cy="476181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 fontAlgn="base" latinLnBrk="0"/>
              <a:r>
                <a:rPr lang="ko-KR" altLang="en-US" sz="1000" b="1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해당없음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감경부과6" textlink="">
          <xdr:nvSpPr>
            <xdr:cNvPr id="625" name="직사각형 624" hidden="1"/>
            <xdr:cNvSpPr/>
          </xdr:nvSpPr>
          <xdr:spPr>
            <a:xfrm>
              <a:off x="7315200" y="7380416"/>
              <a:ext cx="2631430" cy="1049069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 fontAlgn="base" latinLnBrk="0"/>
              <a:r>
                <a:rPr lang="ko-KR" altLang="en-US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「집합건물의 소유 및 관리에 관한 법률」의 적용을 받는 집합건축물의 구분소유자가 위반한 면적이 </a:t>
              </a:r>
              <a:r>
                <a:rPr lang="en-US" altLang="ko-KR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5</a:t>
              </a:r>
              <a:r>
                <a:rPr lang="ko-KR" altLang="en-US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제곱미터 이하인 경우</a:t>
              </a:r>
              <a:r>
                <a:rPr lang="en-US" altLang="ko-KR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(</a:t>
              </a:r>
              <a:r>
                <a:rPr lang="ko-KR" altLang="en-US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별표 </a:t>
              </a:r>
              <a:r>
                <a:rPr lang="en-US" altLang="ko-KR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1 </a:t>
              </a:r>
              <a:r>
                <a:rPr lang="ko-KR" altLang="en-US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제</a:t>
              </a:r>
              <a:r>
                <a:rPr lang="en-US" altLang="ko-KR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2</a:t>
              </a:r>
              <a:r>
                <a:rPr lang="ko-KR" altLang="en-US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호부터 제</a:t>
              </a:r>
              <a:r>
                <a:rPr lang="en-US" altLang="ko-KR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4</a:t>
              </a:r>
              <a:r>
                <a:rPr lang="ko-KR" altLang="en-US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호까지의 규정에 따른 건축물로 한정</a:t>
              </a:r>
              <a:r>
                <a:rPr lang="en-US" altLang="ko-KR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)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감경부과7" textlink="">
          <xdr:nvSpPr>
            <xdr:cNvPr id="626" name="직사각형 625" hidden="1"/>
            <xdr:cNvSpPr/>
          </xdr:nvSpPr>
          <xdr:spPr>
            <a:xfrm>
              <a:off x="7315200" y="8550409"/>
              <a:ext cx="2631430" cy="610374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 fontAlgn="base" latinLnBrk="0"/>
              <a:r>
                <a:rPr lang="ko-KR" altLang="en-US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법 제</a:t>
              </a:r>
              <a:r>
                <a:rPr lang="en-US" altLang="ko-KR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22</a:t>
              </a:r>
              <a:r>
                <a:rPr lang="ko-KR" altLang="en-US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조에 따른 사용승인 당시 존재하던 위반사항으로서 사용승인 이후 확인된 경우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감경부과8" textlink="">
          <xdr:nvSpPr>
            <xdr:cNvPr id="627" name="직사각형 626" hidden="1"/>
            <xdr:cNvSpPr/>
          </xdr:nvSpPr>
          <xdr:spPr>
            <a:xfrm>
              <a:off x="7315200" y="9259215"/>
              <a:ext cx="2631430" cy="2082493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 fontAlgn="base" latinLnBrk="0"/>
              <a:r>
                <a:rPr lang="ko-KR" altLang="en-US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법률 제</a:t>
              </a:r>
              <a:r>
                <a:rPr lang="en-US" altLang="ko-KR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12516</a:t>
              </a:r>
              <a:r>
                <a:rPr lang="ko-KR" altLang="en-US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호 가축분뇨의 관리 및 이용에 관한 법률 일부개정법률 부칙 제</a:t>
              </a:r>
              <a:r>
                <a:rPr lang="en-US" altLang="ko-KR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9</a:t>
              </a:r>
              <a:r>
                <a:rPr lang="ko-KR" altLang="en-US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조에 따라 같은 조 제</a:t>
              </a:r>
              <a:r>
                <a:rPr lang="en-US" altLang="ko-KR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1</a:t>
              </a:r>
              <a:r>
                <a:rPr lang="ko-KR" altLang="en-US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항 각 호에 따른 기간</a:t>
              </a:r>
              <a:r>
                <a:rPr lang="en-US" altLang="ko-KR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(</a:t>
              </a:r>
              <a:r>
                <a:rPr lang="ko-KR" altLang="en-US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같은 조 제</a:t>
              </a:r>
              <a:r>
                <a:rPr lang="en-US" altLang="ko-KR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3</a:t>
              </a:r>
              <a:r>
                <a:rPr lang="ko-KR" altLang="en-US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항에 따른 환경부령으로 정하는 규모 미만의 시설의 경우 같은 항에 따른 환경부령으로 정하는 기한을 말한다</a:t>
              </a:r>
              <a:r>
                <a:rPr lang="en-US" altLang="ko-KR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) </a:t>
              </a:r>
              <a:r>
                <a:rPr lang="ko-KR" altLang="en-US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내에 「가축분뇨의 관리 및 이용에 관한 법률」 제</a:t>
              </a:r>
              <a:r>
                <a:rPr lang="en-US" altLang="ko-KR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11</a:t>
              </a:r>
              <a:r>
                <a:rPr lang="ko-KR" altLang="en-US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조에 따른 허가 또는 변경허가를 받거나 신고 또는 변경신고를 하려는 배출시설</a:t>
              </a:r>
              <a:r>
                <a:rPr lang="en-US" altLang="ko-KR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(</a:t>
              </a:r>
              <a:r>
                <a:rPr lang="ko-KR" altLang="en-US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처리시설을 포함한다</a:t>
              </a:r>
              <a:r>
                <a:rPr lang="en-US" altLang="ko-KR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)</a:t>
              </a:r>
              <a:r>
                <a:rPr lang="ko-KR" altLang="en-US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의 경우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감경부과9" textlink="">
          <xdr:nvSpPr>
            <xdr:cNvPr id="628" name="직사각형 627" hidden="1"/>
            <xdr:cNvSpPr/>
          </xdr:nvSpPr>
          <xdr:spPr>
            <a:xfrm>
              <a:off x="7315200" y="11440142"/>
              <a:ext cx="2631430" cy="1335192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 fontAlgn="base" latinLnBrk="0"/>
              <a:r>
                <a:rPr lang="ko-KR" altLang="en-US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법률 제</a:t>
              </a:r>
              <a:r>
                <a:rPr lang="en-US" altLang="ko-KR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12516</a:t>
              </a:r>
              <a:r>
                <a:rPr lang="ko-KR" altLang="en-US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호 가축분뇨의 관리 및 이용에 관한 법률 일부개정법률 부칙 제</a:t>
              </a:r>
              <a:r>
                <a:rPr lang="en-US" altLang="ko-KR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10</a:t>
              </a:r>
              <a:r>
                <a:rPr lang="ko-KR" altLang="en-US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조의</a:t>
              </a:r>
              <a:r>
                <a:rPr lang="en-US" altLang="ko-KR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2</a:t>
              </a:r>
              <a:r>
                <a:rPr lang="ko-KR" altLang="en-US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에 따라 같은 조 제</a:t>
              </a:r>
              <a:r>
                <a:rPr lang="en-US" altLang="ko-KR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1</a:t>
              </a:r>
              <a:r>
                <a:rPr lang="ko-KR" altLang="en-US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항에 따른 기한까지 환경부장관이 정하는 바에 따라 허가신청을 하였거나 신고한 배출시설</a:t>
              </a:r>
              <a:r>
                <a:rPr lang="en-US" altLang="ko-KR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(</a:t>
              </a:r>
              <a:r>
                <a:rPr lang="ko-KR" altLang="en-US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개 사육시설은 제외하되</a:t>
              </a:r>
              <a:r>
                <a:rPr lang="en-US" altLang="ko-KR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, </a:t>
              </a:r>
              <a:r>
                <a:rPr lang="ko-KR" altLang="en-US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처리시설은 포함</a:t>
              </a:r>
              <a:r>
                <a:rPr lang="en-US" altLang="ko-KR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)</a:t>
              </a:r>
              <a:r>
                <a:rPr lang="ko-KR" altLang="en-US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의 경우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감경부과10" textlink="">
          <xdr:nvSpPr>
            <xdr:cNvPr id="629" name="직사각형 628" hidden="1"/>
            <xdr:cNvSpPr/>
          </xdr:nvSpPr>
          <xdr:spPr>
            <a:xfrm>
              <a:off x="7315200" y="12854697"/>
              <a:ext cx="2631430" cy="1335192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 fontAlgn="base" latinLnBrk="0"/>
              <a:r>
                <a:rPr lang="ko-KR" altLang="en-US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법률 제</a:t>
              </a:r>
              <a:r>
                <a:rPr lang="en-US" altLang="ko-KR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12516</a:t>
              </a:r>
              <a:r>
                <a:rPr lang="ko-KR" altLang="en-US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호 가축분뇨의 관리 및 이용에 관한 법률 일부개정법률 부칙 제</a:t>
              </a:r>
              <a:r>
                <a:rPr lang="en-US" altLang="ko-KR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10</a:t>
              </a:r>
              <a:r>
                <a:rPr lang="ko-KR" altLang="en-US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조의</a:t>
              </a:r>
              <a:r>
                <a:rPr lang="en-US" altLang="ko-KR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2</a:t>
              </a:r>
              <a:r>
                <a:rPr lang="ko-KR" altLang="en-US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에 따라 같은 조 제</a:t>
              </a:r>
              <a:r>
                <a:rPr lang="en-US" altLang="ko-KR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1</a:t>
              </a:r>
              <a:r>
                <a:rPr lang="ko-KR" altLang="en-US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항에 따른 기한까지 환경부장관이 정하는 바에 따라 허가신청을 하였거나 신고한 배출시설</a:t>
              </a:r>
              <a:r>
                <a:rPr lang="en-US" altLang="ko-KR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(</a:t>
              </a:r>
              <a:r>
                <a:rPr lang="ko-KR" altLang="en-US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개 사육시설은 제외하되</a:t>
              </a:r>
              <a:r>
                <a:rPr lang="en-US" altLang="ko-KR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, </a:t>
              </a:r>
              <a:r>
                <a:rPr lang="ko-KR" altLang="en-US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처리시설은 포함</a:t>
              </a:r>
              <a:r>
                <a:rPr lang="en-US" altLang="ko-KR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)</a:t>
              </a:r>
              <a:r>
                <a:rPr lang="ko-KR" altLang="en-US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의 경우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  <xdr:sp macro="[0]!감경부과2" textlink="">
          <xdr:nvSpPr>
            <xdr:cNvPr id="630" name="직사각형 629" hidden="1"/>
            <xdr:cNvSpPr/>
          </xdr:nvSpPr>
          <xdr:spPr>
            <a:xfrm>
              <a:off x="7315200" y="3066914"/>
              <a:ext cx="2631430" cy="1002084"/>
            </a:xfrm>
            <a:prstGeom prst="rect">
              <a:avLst/>
            </a:prstGeom>
            <a:solidFill>
              <a:schemeClr val="bg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 fontAlgn="base" latinLnBrk="0"/>
              <a:r>
                <a:rPr lang="ko-KR" altLang="en-US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법률 제</a:t>
              </a:r>
              <a:r>
                <a:rPr lang="en-US" altLang="ko-KR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4381</a:t>
              </a:r>
              <a:r>
                <a:rPr lang="ko-KR" altLang="en-US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호 </a:t>
              </a:r>
              <a:r>
                <a:rPr lang="ko-KR" altLang="en-US" sz="1000">
                  <a:solidFill>
                    <a:schemeClr val="tx1"/>
                  </a:solidFill>
                  <a:latin typeface="+mj-ea"/>
                  <a:ea typeface="+mj-ea"/>
                </a:rPr>
                <a:t>건축법</a:t>
              </a:r>
              <a:r>
                <a:rPr lang="ko-KR" altLang="en-US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개정법률의 시행일</a:t>
              </a:r>
              <a:r>
                <a:rPr lang="en-US" altLang="ko-KR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(1992</a:t>
              </a:r>
              <a:r>
                <a:rPr lang="ko-KR" altLang="en-US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년 </a:t>
              </a:r>
              <a:r>
                <a:rPr lang="en-US" altLang="ko-KR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6</a:t>
              </a:r>
              <a:r>
                <a:rPr lang="ko-KR" altLang="en-US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월 </a:t>
              </a:r>
              <a:r>
                <a:rPr lang="en-US" altLang="ko-KR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1</a:t>
              </a:r>
              <a:r>
                <a:rPr lang="ko-KR" altLang="en-US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일을 말한다</a:t>
              </a:r>
              <a:r>
                <a:rPr lang="en-US" altLang="ko-KR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) </a:t>
              </a:r>
              <a:r>
                <a:rPr lang="ko-KR" altLang="en-US" sz="1000" b="0" i="0">
                  <a:solidFill>
                    <a:schemeClr val="tx1"/>
                  </a:solidFill>
                  <a:effectLst/>
                  <a:latin typeface="+mj-ea"/>
                  <a:ea typeface="+mj-ea"/>
                  <a:cs typeface="+mn-cs"/>
                </a:rPr>
                <a:t>이전에 이 법 또는 이 법에 따른 명령이나 처분을 위반한 주거용 건축물</a:t>
              </a:r>
              <a:endParaRPr lang="ko-KR" altLang="en-US" sz="1000" b="1">
                <a:solidFill>
                  <a:schemeClr val="tx1"/>
                </a:solidFill>
                <a:latin typeface="+mj-ea"/>
                <a:ea typeface="+mj-ea"/>
              </a:endParaRPr>
            </a:p>
          </xdr:txBody>
        </xdr:sp>
      </xdr:grpSp>
      <xdr:sp macro="[0]!감경부과끄기" textlink="">
        <xdr:nvSpPr>
          <xdr:cNvPr id="618" name="직사각형 617" hidden="1"/>
          <xdr:cNvSpPr/>
        </xdr:nvSpPr>
        <xdr:spPr>
          <a:xfrm>
            <a:off x="9162995" y="2400433"/>
            <a:ext cx="293161" cy="418967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altLang="ko-KR" sz="1400" b="1">
                <a:solidFill>
                  <a:schemeClr val="bg1"/>
                </a:solidFill>
                <a:latin typeface="+mj-ea"/>
                <a:ea typeface="+mj-ea"/>
              </a:rPr>
              <a:t>X</a:t>
            </a:r>
            <a:endParaRPr lang="ko-KR" altLang="en-US" sz="1400" b="1">
              <a:solidFill>
                <a:schemeClr val="bg1"/>
              </a:solidFill>
              <a:latin typeface="+mj-ea"/>
              <a:ea typeface="+mj-ea"/>
            </a:endParaRPr>
          </a:p>
        </xdr:txBody>
      </xdr:sp>
    </xdr:grpSp>
    <xdr:clientData/>
  </xdr:twoCellAnchor>
  <xdr:twoCellAnchor editAs="absolute">
    <xdr:from>
      <xdr:col>4</xdr:col>
      <xdr:colOff>251433</xdr:colOff>
      <xdr:row>4</xdr:row>
      <xdr:rowOff>107673</xdr:rowOff>
    </xdr:from>
    <xdr:to>
      <xdr:col>43</xdr:col>
      <xdr:colOff>421595</xdr:colOff>
      <xdr:row>40</xdr:row>
      <xdr:rowOff>133349</xdr:rowOff>
    </xdr:to>
    <xdr:grpSp>
      <xdr:nvGrpSpPr>
        <xdr:cNvPr id="8" name="용도지수" hidden="1"/>
        <xdr:cNvGrpSpPr/>
      </xdr:nvGrpSpPr>
      <xdr:grpSpPr>
        <a:xfrm>
          <a:off x="6566508" y="1250673"/>
          <a:ext cx="2322812" cy="14808476"/>
          <a:chOff x="9120015" y="1371600"/>
          <a:chExt cx="2757660" cy="14337410"/>
        </a:xfrm>
      </xdr:grpSpPr>
      <xdr:sp macro="" textlink="">
        <xdr:nvSpPr>
          <xdr:cNvPr id="6" name="직사각형 5" hidden="1"/>
          <xdr:cNvSpPr/>
        </xdr:nvSpPr>
        <xdr:spPr>
          <a:xfrm>
            <a:off x="9120015" y="1371600"/>
            <a:ext cx="2757660" cy="14337410"/>
          </a:xfrm>
          <a:prstGeom prst="rect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000" b="1">
              <a:solidFill>
                <a:schemeClr val="tx1"/>
              </a:solidFill>
            </a:endParaRPr>
          </a:p>
        </xdr:txBody>
      </xdr:sp>
      <xdr:sp macro="[0]!주거" textlink="">
        <xdr:nvSpPr>
          <xdr:cNvPr id="44" name="직사각형 43" hidden="1"/>
          <xdr:cNvSpPr/>
        </xdr:nvSpPr>
        <xdr:spPr>
          <a:xfrm>
            <a:off x="9725024" y="1864233"/>
            <a:ext cx="1943101" cy="342900"/>
          </a:xfrm>
          <a:prstGeom prst="rect">
            <a:avLst/>
          </a:prstGeom>
          <a:solidFill>
            <a:schemeClr val="bg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1000" b="1">
                <a:solidFill>
                  <a:schemeClr val="tx1"/>
                </a:solidFill>
              </a:rPr>
              <a:t>주거시설</a:t>
            </a:r>
          </a:p>
        </xdr:txBody>
      </xdr:sp>
      <xdr:sp macro="[0]!준주택시설" textlink="">
        <xdr:nvSpPr>
          <xdr:cNvPr id="45" name="직사각형 44" hidden="1"/>
          <xdr:cNvSpPr/>
        </xdr:nvSpPr>
        <xdr:spPr>
          <a:xfrm>
            <a:off x="9725024" y="2299716"/>
            <a:ext cx="1943101" cy="342900"/>
          </a:xfrm>
          <a:prstGeom prst="rect">
            <a:avLst/>
          </a:prstGeom>
          <a:solidFill>
            <a:schemeClr val="bg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1000" b="1">
                <a:solidFill>
                  <a:schemeClr val="tx1"/>
                </a:solidFill>
              </a:rPr>
              <a:t>준주택시설</a:t>
            </a:r>
          </a:p>
        </xdr:txBody>
      </xdr:sp>
      <xdr:sp macro="[0]!판매및영업시설" textlink="">
        <xdr:nvSpPr>
          <xdr:cNvPr id="46" name="직사각형 45" hidden="1"/>
          <xdr:cNvSpPr/>
        </xdr:nvSpPr>
        <xdr:spPr>
          <a:xfrm>
            <a:off x="9725024" y="2735199"/>
            <a:ext cx="1943101" cy="342900"/>
          </a:xfrm>
          <a:prstGeom prst="rect">
            <a:avLst/>
          </a:prstGeom>
          <a:solidFill>
            <a:schemeClr val="bg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1000" b="1">
                <a:solidFill>
                  <a:schemeClr val="tx1"/>
                </a:solidFill>
              </a:rPr>
              <a:t>판매시설 및 영업시설</a:t>
            </a:r>
          </a:p>
        </xdr:txBody>
      </xdr:sp>
      <xdr:sp macro="[0]!숙박시설" textlink="">
        <xdr:nvSpPr>
          <xdr:cNvPr id="47" name="직사각형 46" hidden="1"/>
          <xdr:cNvSpPr/>
        </xdr:nvSpPr>
        <xdr:spPr>
          <a:xfrm>
            <a:off x="9725024" y="3170682"/>
            <a:ext cx="1943101" cy="342900"/>
          </a:xfrm>
          <a:prstGeom prst="rect">
            <a:avLst/>
          </a:prstGeom>
          <a:solidFill>
            <a:schemeClr val="bg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1000" b="1">
                <a:solidFill>
                  <a:schemeClr val="tx1"/>
                </a:solidFill>
              </a:rPr>
              <a:t>숙박시설</a:t>
            </a:r>
          </a:p>
        </xdr:txBody>
      </xdr:sp>
      <xdr:sp macro="[0]!위락시설" textlink="">
        <xdr:nvSpPr>
          <xdr:cNvPr id="48" name="직사각형 47" hidden="1"/>
          <xdr:cNvSpPr/>
        </xdr:nvSpPr>
        <xdr:spPr>
          <a:xfrm>
            <a:off x="9725024" y="3606165"/>
            <a:ext cx="1943101" cy="342900"/>
          </a:xfrm>
          <a:prstGeom prst="rect">
            <a:avLst/>
          </a:prstGeom>
          <a:solidFill>
            <a:schemeClr val="bg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1000" b="1">
                <a:solidFill>
                  <a:schemeClr val="tx1"/>
                </a:solidFill>
              </a:rPr>
              <a:t>위락시설</a:t>
            </a:r>
          </a:p>
        </xdr:txBody>
      </xdr:sp>
      <xdr:sp macro="[0]!의료시설" textlink="">
        <xdr:nvSpPr>
          <xdr:cNvPr id="52" name="직사각형 51" hidden="1"/>
          <xdr:cNvSpPr/>
        </xdr:nvSpPr>
        <xdr:spPr>
          <a:xfrm>
            <a:off x="9734549" y="4029608"/>
            <a:ext cx="1943101" cy="342900"/>
          </a:xfrm>
          <a:prstGeom prst="rect">
            <a:avLst/>
          </a:prstGeom>
          <a:solidFill>
            <a:schemeClr val="bg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1000" b="1">
                <a:solidFill>
                  <a:schemeClr val="tx1"/>
                </a:solidFill>
              </a:rPr>
              <a:t>의료시설</a:t>
            </a:r>
          </a:p>
        </xdr:txBody>
      </xdr:sp>
      <xdr:sp macro="[0]!일반업무시설" textlink="">
        <xdr:nvSpPr>
          <xdr:cNvPr id="53" name="직사각형 52" hidden="1"/>
          <xdr:cNvSpPr/>
        </xdr:nvSpPr>
        <xdr:spPr>
          <a:xfrm>
            <a:off x="9725024" y="4446651"/>
            <a:ext cx="1943101" cy="342900"/>
          </a:xfrm>
          <a:prstGeom prst="rect">
            <a:avLst/>
          </a:prstGeom>
          <a:solidFill>
            <a:schemeClr val="bg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1000" b="1">
                <a:solidFill>
                  <a:schemeClr val="tx1"/>
                </a:solidFill>
              </a:rPr>
              <a:t>일반업무시설</a:t>
            </a:r>
          </a:p>
        </xdr:txBody>
      </xdr:sp>
      <xdr:sp macro="[0]!용도끄기" textlink="">
        <xdr:nvSpPr>
          <xdr:cNvPr id="7" name="직사각형 6" hidden="1"/>
          <xdr:cNvSpPr/>
        </xdr:nvSpPr>
        <xdr:spPr>
          <a:xfrm>
            <a:off x="11345062" y="1409700"/>
            <a:ext cx="494513" cy="3619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altLang="ko-KR" sz="2000" b="1">
                <a:solidFill>
                  <a:schemeClr val="bg1"/>
                </a:solidFill>
                <a:latin typeface="+mj-ea"/>
                <a:ea typeface="+mj-ea"/>
              </a:rPr>
              <a:t>X</a:t>
            </a:r>
            <a:endParaRPr lang="ko-KR" altLang="en-US" sz="2000" b="1">
              <a:solidFill>
                <a:schemeClr val="bg1"/>
              </a:solidFill>
              <a:latin typeface="+mj-ea"/>
              <a:ea typeface="+mj-ea"/>
            </a:endParaRPr>
          </a:p>
        </xdr:txBody>
      </xdr:sp>
      <xdr:sp macro="[0]!자동차시설" textlink="">
        <xdr:nvSpPr>
          <xdr:cNvPr id="208" name="직사각형 207" hidden="1"/>
          <xdr:cNvSpPr/>
        </xdr:nvSpPr>
        <xdr:spPr>
          <a:xfrm>
            <a:off x="9725024" y="4897678"/>
            <a:ext cx="1943101" cy="342900"/>
          </a:xfrm>
          <a:prstGeom prst="rect">
            <a:avLst/>
          </a:prstGeom>
          <a:solidFill>
            <a:schemeClr val="bg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1000" b="1">
                <a:solidFill>
                  <a:schemeClr val="tx1"/>
                </a:solidFill>
              </a:rPr>
              <a:t>자동차시설</a:t>
            </a:r>
          </a:p>
        </xdr:txBody>
      </xdr:sp>
      <xdr:sp macro="[0]!공중위생시설" textlink="">
        <xdr:nvSpPr>
          <xdr:cNvPr id="209" name="직사각형 208" hidden="1"/>
          <xdr:cNvSpPr/>
        </xdr:nvSpPr>
        <xdr:spPr>
          <a:xfrm>
            <a:off x="9725024" y="5333162"/>
            <a:ext cx="1943101" cy="342900"/>
          </a:xfrm>
          <a:prstGeom prst="rect">
            <a:avLst/>
          </a:prstGeom>
          <a:solidFill>
            <a:schemeClr val="bg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1000" b="1">
                <a:solidFill>
                  <a:schemeClr val="tx1"/>
                </a:solidFill>
              </a:rPr>
              <a:t>공중위생시설</a:t>
            </a:r>
          </a:p>
        </xdr:txBody>
      </xdr:sp>
      <xdr:sp macro="[0]!공장시설" textlink="">
        <xdr:nvSpPr>
          <xdr:cNvPr id="210" name="직사각형 209" hidden="1"/>
          <xdr:cNvSpPr/>
        </xdr:nvSpPr>
        <xdr:spPr>
          <a:xfrm>
            <a:off x="9725024" y="5768645"/>
            <a:ext cx="1943101" cy="342900"/>
          </a:xfrm>
          <a:prstGeom prst="rect">
            <a:avLst/>
          </a:prstGeom>
          <a:solidFill>
            <a:schemeClr val="bg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1000" b="1">
                <a:solidFill>
                  <a:schemeClr val="tx1"/>
                </a:solidFill>
              </a:rPr>
              <a:t>공장시설</a:t>
            </a:r>
          </a:p>
        </xdr:txBody>
      </xdr:sp>
      <xdr:sp macro="[0]!창고시설" textlink="">
        <xdr:nvSpPr>
          <xdr:cNvPr id="211" name="직사각형 210" hidden="1"/>
          <xdr:cNvSpPr/>
        </xdr:nvSpPr>
        <xdr:spPr>
          <a:xfrm>
            <a:off x="9725024" y="6204128"/>
            <a:ext cx="1943101" cy="342900"/>
          </a:xfrm>
          <a:prstGeom prst="rect">
            <a:avLst/>
          </a:prstGeom>
          <a:solidFill>
            <a:schemeClr val="bg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1000" b="1">
                <a:solidFill>
                  <a:schemeClr val="tx1"/>
                </a:solidFill>
              </a:rPr>
              <a:t>창고시설</a:t>
            </a:r>
          </a:p>
        </xdr:txBody>
      </xdr:sp>
      <xdr:sp macro="[0]!위험물저장및처리시설" textlink="">
        <xdr:nvSpPr>
          <xdr:cNvPr id="212" name="직사각형 211" hidden="1"/>
          <xdr:cNvSpPr/>
        </xdr:nvSpPr>
        <xdr:spPr>
          <a:xfrm>
            <a:off x="9725024" y="6639610"/>
            <a:ext cx="1943101" cy="342900"/>
          </a:xfrm>
          <a:prstGeom prst="rect">
            <a:avLst/>
          </a:prstGeom>
          <a:solidFill>
            <a:schemeClr val="bg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1000" b="1">
                <a:solidFill>
                  <a:schemeClr val="tx1"/>
                </a:solidFill>
              </a:rPr>
              <a:t>위험물저장및처리시설</a:t>
            </a:r>
          </a:p>
        </xdr:txBody>
      </xdr:sp>
      <xdr:sp macro="[0]!자원순환관련시설" textlink="">
        <xdr:nvSpPr>
          <xdr:cNvPr id="213" name="직사각형 212" hidden="1"/>
          <xdr:cNvSpPr/>
        </xdr:nvSpPr>
        <xdr:spPr>
          <a:xfrm>
            <a:off x="9734549" y="7063053"/>
            <a:ext cx="1943101" cy="342900"/>
          </a:xfrm>
          <a:prstGeom prst="rect">
            <a:avLst/>
          </a:prstGeom>
          <a:solidFill>
            <a:schemeClr val="bg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1000" b="1">
                <a:solidFill>
                  <a:schemeClr val="tx1"/>
                </a:solidFill>
              </a:rPr>
              <a:t>자원순환시설</a:t>
            </a:r>
          </a:p>
        </xdr:txBody>
      </xdr:sp>
      <xdr:sp macro="[0]!축산시설" textlink="">
        <xdr:nvSpPr>
          <xdr:cNvPr id="214" name="직사각형 213" hidden="1"/>
          <xdr:cNvSpPr/>
        </xdr:nvSpPr>
        <xdr:spPr>
          <a:xfrm>
            <a:off x="9725024" y="7480097"/>
            <a:ext cx="1943101" cy="342900"/>
          </a:xfrm>
          <a:prstGeom prst="rect">
            <a:avLst/>
          </a:prstGeom>
          <a:solidFill>
            <a:schemeClr val="bg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1000" b="1">
                <a:solidFill>
                  <a:schemeClr val="tx1"/>
                </a:solidFill>
              </a:rPr>
              <a:t>축산시설</a:t>
            </a:r>
          </a:p>
        </xdr:txBody>
      </xdr:sp>
      <xdr:sp macro="[0]!수산시설" textlink="">
        <xdr:nvSpPr>
          <xdr:cNvPr id="215" name="직사각형 214" hidden="1"/>
          <xdr:cNvSpPr/>
        </xdr:nvSpPr>
        <xdr:spPr>
          <a:xfrm>
            <a:off x="9725024" y="7911998"/>
            <a:ext cx="1943101" cy="342900"/>
          </a:xfrm>
          <a:prstGeom prst="rect">
            <a:avLst/>
          </a:prstGeom>
          <a:solidFill>
            <a:schemeClr val="bg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1000" b="1">
                <a:solidFill>
                  <a:schemeClr val="tx1"/>
                </a:solidFill>
              </a:rPr>
              <a:t>수산시설</a:t>
            </a:r>
          </a:p>
        </xdr:txBody>
      </xdr:sp>
      <xdr:sp macro="[0]!농업시설" textlink="">
        <xdr:nvSpPr>
          <xdr:cNvPr id="216" name="직사각형 215" hidden="1"/>
          <xdr:cNvSpPr/>
        </xdr:nvSpPr>
        <xdr:spPr>
          <a:xfrm>
            <a:off x="9734549" y="8335441"/>
            <a:ext cx="1943101" cy="342900"/>
          </a:xfrm>
          <a:prstGeom prst="rect">
            <a:avLst/>
          </a:prstGeom>
          <a:solidFill>
            <a:schemeClr val="bg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1000" b="1">
                <a:solidFill>
                  <a:schemeClr val="tx1"/>
                </a:solidFill>
              </a:rPr>
              <a:t>농업시설</a:t>
            </a:r>
          </a:p>
        </xdr:txBody>
      </xdr:sp>
      <xdr:sp macro="[0]!문화및집회시설" textlink="">
        <xdr:nvSpPr>
          <xdr:cNvPr id="217" name="직사각형 216" hidden="1"/>
          <xdr:cNvSpPr/>
        </xdr:nvSpPr>
        <xdr:spPr>
          <a:xfrm>
            <a:off x="9725024" y="8752484"/>
            <a:ext cx="1943101" cy="342900"/>
          </a:xfrm>
          <a:prstGeom prst="rect">
            <a:avLst/>
          </a:prstGeom>
          <a:solidFill>
            <a:schemeClr val="bg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1000" b="1">
                <a:solidFill>
                  <a:schemeClr val="tx1"/>
                </a:solidFill>
              </a:rPr>
              <a:t>문화및집회시설</a:t>
            </a:r>
          </a:p>
        </xdr:txBody>
      </xdr:sp>
      <xdr:sp macro="[0]!관광휴게시설" textlink="">
        <xdr:nvSpPr>
          <xdr:cNvPr id="218" name="직사각형 217" hidden="1"/>
          <xdr:cNvSpPr/>
        </xdr:nvSpPr>
        <xdr:spPr>
          <a:xfrm>
            <a:off x="9725024" y="9203511"/>
            <a:ext cx="1943101" cy="342900"/>
          </a:xfrm>
          <a:prstGeom prst="rect">
            <a:avLst/>
          </a:prstGeom>
          <a:solidFill>
            <a:schemeClr val="bg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1000" b="1">
                <a:solidFill>
                  <a:schemeClr val="tx1"/>
                </a:solidFill>
              </a:rPr>
              <a:t>관광휴게시설</a:t>
            </a:r>
          </a:p>
        </xdr:txBody>
      </xdr:sp>
      <xdr:sp macro="[0]!종교시설" textlink="">
        <xdr:nvSpPr>
          <xdr:cNvPr id="219" name="직사각형 218" hidden="1"/>
          <xdr:cNvSpPr/>
        </xdr:nvSpPr>
        <xdr:spPr>
          <a:xfrm>
            <a:off x="9725024" y="9638995"/>
            <a:ext cx="1943101" cy="342900"/>
          </a:xfrm>
          <a:prstGeom prst="rect">
            <a:avLst/>
          </a:prstGeom>
          <a:solidFill>
            <a:schemeClr val="bg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1000" b="1">
                <a:solidFill>
                  <a:schemeClr val="tx1"/>
                </a:solidFill>
              </a:rPr>
              <a:t>종교시설</a:t>
            </a:r>
          </a:p>
        </xdr:txBody>
      </xdr:sp>
      <xdr:sp macro="[0]!운동시설" textlink="">
        <xdr:nvSpPr>
          <xdr:cNvPr id="220" name="직사각형 219" hidden="1"/>
          <xdr:cNvSpPr/>
        </xdr:nvSpPr>
        <xdr:spPr>
          <a:xfrm>
            <a:off x="9725024" y="10074478"/>
            <a:ext cx="1943101" cy="342900"/>
          </a:xfrm>
          <a:prstGeom prst="rect">
            <a:avLst/>
          </a:prstGeom>
          <a:solidFill>
            <a:schemeClr val="bg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1000" b="1">
                <a:solidFill>
                  <a:schemeClr val="tx1"/>
                </a:solidFill>
              </a:rPr>
              <a:t>운동시설</a:t>
            </a:r>
          </a:p>
        </xdr:txBody>
      </xdr:sp>
      <xdr:sp macro="[0]!교육연구시설" textlink="">
        <xdr:nvSpPr>
          <xdr:cNvPr id="221" name="직사각형 220" hidden="1"/>
          <xdr:cNvSpPr/>
        </xdr:nvSpPr>
        <xdr:spPr>
          <a:xfrm>
            <a:off x="9725024" y="10509961"/>
            <a:ext cx="1943101" cy="342900"/>
          </a:xfrm>
          <a:prstGeom prst="rect">
            <a:avLst/>
          </a:prstGeom>
          <a:solidFill>
            <a:schemeClr val="bg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1000" b="1">
                <a:solidFill>
                  <a:schemeClr val="tx1"/>
                </a:solidFill>
              </a:rPr>
              <a:t>교육연구시설</a:t>
            </a:r>
          </a:p>
        </xdr:txBody>
      </xdr:sp>
      <xdr:sp macro="[0]!수련시설" textlink="">
        <xdr:nvSpPr>
          <xdr:cNvPr id="222" name="직사각형 221" hidden="1"/>
          <xdr:cNvSpPr/>
        </xdr:nvSpPr>
        <xdr:spPr>
          <a:xfrm>
            <a:off x="9725024" y="10945443"/>
            <a:ext cx="1943101" cy="342900"/>
          </a:xfrm>
          <a:prstGeom prst="rect">
            <a:avLst/>
          </a:prstGeom>
          <a:solidFill>
            <a:schemeClr val="bg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1000" b="1">
                <a:solidFill>
                  <a:schemeClr val="tx1"/>
                </a:solidFill>
              </a:rPr>
              <a:t>수련시설</a:t>
            </a:r>
          </a:p>
        </xdr:txBody>
      </xdr:sp>
      <xdr:sp macro="[0]!야영장시설" textlink="">
        <xdr:nvSpPr>
          <xdr:cNvPr id="223" name="직사각형 222" hidden="1"/>
          <xdr:cNvSpPr/>
        </xdr:nvSpPr>
        <xdr:spPr>
          <a:xfrm>
            <a:off x="9734549" y="11368886"/>
            <a:ext cx="1943101" cy="342900"/>
          </a:xfrm>
          <a:prstGeom prst="rect">
            <a:avLst/>
          </a:prstGeom>
          <a:solidFill>
            <a:schemeClr val="bg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1000" b="1">
                <a:solidFill>
                  <a:schemeClr val="tx1"/>
                </a:solidFill>
              </a:rPr>
              <a:t>야영장시설</a:t>
            </a:r>
          </a:p>
        </xdr:txBody>
      </xdr:sp>
      <xdr:sp macro="[0]!노유자시설" textlink="">
        <xdr:nvSpPr>
          <xdr:cNvPr id="224" name="직사각형 223" hidden="1"/>
          <xdr:cNvSpPr/>
        </xdr:nvSpPr>
        <xdr:spPr>
          <a:xfrm>
            <a:off x="9725024" y="11785930"/>
            <a:ext cx="1943101" cy="342900"/>
          </a:xfrm>
          <a:prstGeom prst="rect">
            <a:avLst/>
          </a:prstGeom>
          <a:solidFill>
            <a:schemeClr val="bg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1000" b="1">
                <a:solidFill>
                  <a:schemeClr val="tx1"/>
                </a:solidFill>
              </a:rPr>
              <a:t>노유자시설</a:t>
            </a:r>
          </a:p>
        </xdr:txBody>
      </xdr:sp>
      <xdr:sp macro="[0]!묘지관련시설" textlink="">
        <xdr:nvSpPr>
          <xdr:cNvPr id="225" name="직사각형 224" hidden="1"/>
          <xdr:cNvSpPr/>
        </xdr:nvSpPr>
        <xdr:spPr>
          <a:xfrm>
            <a:off x="9725024" y="12229871"/>
            <a:ext cx="1943101" cy="342900"/>
          </a:xfrm>
          <a:prstGeom prst="rect">
            <a:avLst/>
          </a:prstGeom>
          <a:solidFill>
            <a:schemeClr val="bg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1000" b="1">
                <a:solidFill>
                  <a:schemeClr val="tx1"/>
                </a:solidFill>
              </a:rPr>
              <a:t>묘지관련시설</a:t>
            </a:r>
          </a:p>
        </xdr:txBody>
      </xdr:sp>
      <xdr:sp macro="[0]!장례시설" textlink="">
        <xdr:nvSpPr>
          <xdr:cNvPr id="226" name="직사각형 225" hidden="1"/>
          <xdr:cNvSpPr/>
        </xdr:nvSpPr>
        <xdr:spPr>
          <a:xfrm>
            <a:off x="9725024" y="12665354"/>
            <a:ext cx="1943101" cy="342900"/>
          </a:xfrm>
          <a:prstGeom prst="rect">
            <a:avLst/>
          </a:prstGeom>
          <a:solidFill>
            <a:schemeClr val="bg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1000" b="1">
                <a:solidFill>
                  <a:schemeClr val="tx1"/>
                </a:solidFill>
              </a:rPr>
              <a:t>장례시설</a:t>
            </a:r>
          </a:p>
        </xdr:txBody>
      </xdr:sp>
      <xdr:sp macro="[0]!주민공동이용시설" textlink="">
        <xdr:nvSpPr>
          <xdr:cNvPr id="227" name="직사각형 226" hidden="1"/>
          <xdr:cNvSpPr/>
        </xdr:nvSpPr>
        <xdr:spPr>
          <a:xfrm>
            <a:off x="9725024" y="13100837"/>
            <a:ext cx="1943101" cy="342900"/>
          </a:xfrm>
          <a:prstGeom prst="rect">
            <a:avLst/>
          </a:prstGeom>
          <a:solidFill>
            <a:schemeClr val="bg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1000" b="1">
                <a:solidFill>
                  <a:schemeClr val="tx1"/>
                </a:solidFill>
              </a:rPr>
              <a:t>주민공동이용시설</a:t>
            </a:r>
          </a:p>
        </xdr:txBody>
      </xdr:sp>
      <xdr:sp macro="[0]!공공업무시설" textlink="">
        <xdr:nvSpPr>
          <xdr:cNvPr id="228" name="직사각형 227" hidden="1"/>
          <xdr:cNvSpPr/>
        </xdr:nvSpPr>
        <xdr:spPr>
          <a:xfrm>
            <a:off x="9725024" y="13536319"/>
            <a:ext cx="1943101" cy="342900"/>
          </a:xfrm>
          <a:prstGeom prst="rect">
            <a:avLst/>
          </a:prstGeom>
          <a:solidFill>
            <a:schemeClr val="bg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1000" b="1">
                <a:solidFill>
                  <a:schemeClr val="tx1"/>
                </a:solidFill>
              </a:rPr>
              <a:t>공공업무시설</a:t>
            </a:r>
          </a:p>
        </xdr:txBody>
      </xdr:sp>
      <xdr:sp macro="[0]!교정및군사시설" textlink="">
        <xdr:nvSpPr>
          <xdr:cNvPr id="229" name="직사각형 228" hidden="1"/>
          <xdr:cNvSpPr/>
        </xdr:nvSpPr>
        <xdr:spPr>
          <a:xfrm>
            <a:off x="9734549" y="13959762"/>
            <a:ext cx="1943101" cy="342900"/>
          </a:xfrm>
          <a:prstGeom prst="rect">
            <a:avLst/>
          </a:prstGeom>
          <a:solidFill>
            <a:schemeClr val="bg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1000" b="1">
                <a:solidFill>
                  <a:schemeClr val="tx1"/>
                </a:solidFill>
              </a:rPr>
              <a:t>교정및군사시설</a:t>
            </a:r>
          </a:p>
        </xdr:txBody>
      </xdr:sp>
      <xdr:sp macro="[0]!발전시설" textlink="">
        <xdr:nvSpPr>
          <xdr:cNvPr id="230" name="직사각형 229" hidden="1"/>
          <xdr:cNvSpPr/>
        </xdr:nvSpPr>
        <xdr:spPr>
          <a:xfrm>
            <a:off x="9725024" y="14376806"/>
            <a:ext cx="1943101" cy="342900"/>
          </a:xfrm>
          <a:prstGeom prst="rect">
            <a:avLst/>
          </a:prstGeom>
          <a:solidFill>
            <a:schemeClr val="bg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1000" b="1">
                <a:solidFill>
                  <a:schemeClr val="tx1"/>
                </a:solidFill>
              </a:rPr>
              <a:t>발전시설</a:t>
            </a:r>
          </a:p>
        </xdr:txBody>
      </xdr:sp>
      <xdr:sp macro="[0]!운수시설" textlink="">
        <xdr:nvSpPr>
          <xdr:cNvPr id="231" name="직사각형 230" hidden="1"/>
          <xdr:cNvSpPr/>
        </xdr:nvSpPr>
        <xdr:spPr>
          <a:xfrm>
            <a:off x="9734549" y="14798800"/>
            <a:ext cx="1943101" cy="342900"/>
          </a:xfrm>
          <a:prstGeom prst="rect">
            <a:avLst/>
          </a:prstGeom>
          <a:solidFill>
            <a:schemeClr val="bg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1000" b="1">
                <a:solidFill>
                  <a:schemeClr val="tx1"/>
                </a:solidFill>
              </a:rPr>
              <a:t>운수시설</a:t>
            </a:r>
          </a:p>
        </xdr:txBody>
      </xdr:sp>
      <xdr:sp macro="[0]!방송통신시설" textlink="">
        <xdr:nvSpPr>
          <xdr:cNvPr id="232" name="직사각형 231" hidden="1"/>
          <xdr:cNvSpPr/>
        </xdr:nvSpPr>
        <xdr:spPr>
          <a:xfrm>
            <a:off x="9725024" y="15215844"/>
            <a:ext cx="1943101" cy="342900"/>
          </a:xfrm>
          <a:prstGeom prst="rect">
            <a:avLst/>
          </a:prstGeom>
          <a:solidFill>
            <a:schemeClr val="bg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1000" b="1">
                <a:solidFill>
                  <a:schemeClr val="tx1"/>
                </a:solidFill>
              </a:rPr>
              <a:t>방송통신시설</a:t>
            </a:r>
          </a:p>
        </xdr:txBody>
      </xdr:sp>
      <xdr:sp macro="" textlink="">
        <xdr:nvSpPr>
          <xdr:cNvPr id="206" name="직사각형 205" hidden="1"/>
          <xdr:cNvSpPr/>
        </xdr:nvSpPr>
        <xdr:spPr>
          <a:xfrm>
            <a:off x="9263560" y="1864233"/>
            <a:ext cx="363647" cy="798195"/>
          </a:xfrm>
          <a:prstGeom prst="rect">
            <a:avLst/>
          </a:prstGeom>
          <a:solidFill>
            <a:schemeClr val="accent5">
              <a:lumMod val="50000"/>
            </a:schemeClr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1100" b="1">
                <a:solidFill>
                  <a:schemeClr val="bg1"/>
                </a:solidFill>
                <a:latin typeface="+mj-ea"/>
                <a:ea typeface="+mj-ea"/>
              </a:rPr>
              <a:t>주</a:t>
            </a:r>
            <a:endParaRPr lang="en-US" altLang="ko-KR" sz="1100" b="1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100" b="1">
                <a:solidFill>
                  <a:schemeClr val="bg1"/>
                </a:solidFill>
                <a:latin typeface="+mj-ea"/>
                <a:ea typeface="+mj-ea"/>
              </a:rPr>
              <a:t>거</a:t>
            </a:r>
            <a:endParaRPr lang="en-US" altLang="ko-KR" sz="1100" b="1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100" b="1">
                <a:solidFill>
                  <a:schemeClr val="bg1"/>
                </a:solidFill>
                <a:latin typeface="+mj-ea"/>
                <a:ea typeface="+mj-ea"/>
              </a:rPr>
              <a:t>용</a:t>
            </a:r>
          </a:p>
        </xdr:txBody>
      </xdr:sp>
      <xdr:sp macro="" textlink="">
        <xdr:nvSpPr>
          <xdr:cNvPr id="207" name="직사각형 206" hidden="1"/>
          <xdr:cNvSpPr/>
        </xdr:nvSpPr>
        <xdr:spPr>
          <a:xfrm>
            <a:off x="9263560" y="2730930"/>
            <a:ext cx="363647" cy="2964942"/>
          </a:xfrm>
          <a:prstGeom prst="rect">
            <a:avLst/>
          </a:prstGeom>
          <a:solidFill>
            <a:schemeClr val="accent5">
              <a:lumMod val="75000"/>
            </a:schemeClr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1100" b="1">
                <a:solidFill>
                  <a:schemeClr val="bg1"/>
                </a:solidFill>
                <a:latin typeface="+mj-ea"/>
                <a:ea typeface="+mj-ea"/>
              </a:rPr>
              <a:t>상업용</a:t>
            </a:r>
          </a:p>
        </xdr:txBody>
      </xdr:sp>
      <xdr:sp macro="" textlink="">
        <xdr:nvSpPr>
          <xdr:cNvPr id="236" name="직사각형 235" hidden="1"/>
          <xdr:cNvSpPr/>
        </xdr:nvSpPr>
        <xdr:spPr>
          <a:xfrm>
            <a:off x="9263560" y="5760415"/>
            <a:ext cx="363647" cy="1659637"/>
          </a:xfrm>
          <a:prstGeom prst="rect">
            <a:avLst/>
          </a:prstGeom>
          <a:solidFill>
            <a:schemeClr val="accent5">
              <a:lumMod val="60000"/>
              <a:lumOff val="40000"/>
            </a:schemeClr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1100" b="1">
                <a:solidFill>
                  <a:schemeClr val="bg1"/>
                </a:solidFill>
                <a:latin typeface="+mj-ea"/>
                <a:ea typeface="+mj-ea"/>
              </a:rPr>
              <a:t>공업용</a:t>
            </a:r>
          </a:p>
        </xdr:txBody>
      </xdr:sp>
      <xdr:sp macro="" textlink="">
        <xdr:nvSpPr>
          <xdr:cNvPr id="237" name="직사각형 236" hidden="1"/>
          <xdr:cNvSpPr/>
        </xdr:nvSpPr>
        <xdr:spPr>
          <a:xfrm>
            <a:off x="9263560" y="7488554"/>
            <a:ext cx="363647" cy="1185444"/>
          </a:xfrm>
          <a:prstGeom prst="rect">
            <a:avLst/>
          </a:prstGeom>
          <a:solidFill>
            <a:schemeClr val="accent5">
              <a:lumMod val="40000"/>
              <a:lumOff val="60000"/>
            </a:schemeClr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1100" b="1">
                <a:solidFill>
                  <a:schemeClr val="tx1"/>
                </a:solidFill>
                <a:latin typeface="+mj-ea"/>
                <a:ea typeface="+mj-ea"/>
              </a:rPr>
              <a:t>농수산용</a:t>
            </a:r>
          </a:p>
        </xdr:txBody>
      </xdr:sp>
      <xdr:sp macro="" textlink="">
        <xdr:nvSpPr>
          <xdr:cNvPr id="238" name="직사각형 237" hidden="1"/>
          <xdr:cNvSpPr/>
        </xdr:nvSpPr>
        <xdr:spPr>
          <a:xfrm>
            <a:off x="9263560" y="8751722"/>
            <a:ext cx="363647" cy="4698339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1100" b="1">
                <a:solidFill>
                  <a:schemeClr val="tx1"/>
                </a:solidFill>
                <a:latin typeface="+mj-ea"/>
                <a:ea typeface="+mj-ea"/>
              </a:rPr>
              <a:t>문화복지교육용</a:t>
            </a:r>
          </a:p>
        </xdr:txBody>
      </xdr:sp>
      <xdr:sp macro="" textlink="">
        <xdr:nvSpPr>
          <xdr:cNvPr id="239" name="직사각형 238" hidden="1"/>
          <xdr:cNvSpPr/>
        </xdr:nvSpPr>
        <xdr:spPr>
          <a:xfrm>
            <a:off x="9263560" y="13533042"/>
            <a:ext cx="363647" cy="2037664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1100" b="1">
                <a:solidFill>
                  <a:schemeClr val="tx1"/>
                </a:solidFill>
                <a:latin typeface="+mj-ea"/>
                <a:ea typeface="+mj-ea"/>
              </a:rPr>
              <a:t>공공용</a:t>
            </a:r>
          </a:p>
        </xdr:txBody>
      </xdr:sp>
    </xdr:grpSp>
    <xdr:clientData/>
  </xdr:twoCellAnchor>
  <xdr:twoCellAnchor editAs="absolute">
    <xdr:from>
      <xdr:col>4</xdr:col>
      <xdr:colOff>104775</xdr:colOff>
      <xdr:row>2</xdr:row>
      <xdr:rowOff>57150</xdr:rowOff>
    </xdr:from>
    <xdr:to>
      <xdr:col>8</xdr:col>
      <xdr:colOff>542924</xdr:colOff>
      <xdr:row>2</xdr:row>
      <xdr:rowOff>333375</xdr:rowOff>
    </xdr:to>
    <xdr:sp macro="[0]!지우기" textlink="">
      <xdr:nvSpPr>
        <xdr:cNvPr id="28" name="직사각형 27"/>
        <xdr:cNvSpPr/>
      </xdr:nvSpPr>
      <xdr:spPr>
        <a:xfrm>
          <a:off x="6419850" y="438150"/>
          <a:ext cx="1276349" cy="276225"/>
        </a:xfrm>
        <a:prstGeom prst="rect">
          <a:avLst/>
        </a:prstGeom>
        <a:solidFill>
          <a:srgbClr val="002060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 b="1">
              <a:solidFill>
                <a:schemeClr val="bg1"/>
              </a:solidFill>
            </a:rPr>
            <a:t>초기화</a:t>
          </a:r>
        </a:p>
      </xdr:txBody>
    </xdr:sp>
    <xdr:clientData/>
  </xdr:twoCellAnchor>
  <xdr:twoCellAnchor editAs="absolute">
    <xdr:from>
      <xdr:col>0</xdr:col>
      <xdr:colOff>1139579</xdr:colOff>
      <xdr:row>14</xdr:row>
      <xdr:rowOff>95573</xdr:rowOff>
    </xdr:from>
    <xdr:to>
      <xdr:col>0</xdr:col>
      <xdr:colOff>1912809</xdr:colOff>
      <xdr:row>14</xdr:row>
      <xdr:rowOff>648583</xdr:rowOff>
    </xdr:to>
    <xdr:sp macro="" textlink="">
      <xdr:nvSpPr>
        <xdr:cNvPr id="461" name="직사각형 460"/>
        <xdr:cNvSpPr/>
      </xdr:nvSpPr>
      <xdr:spPr>
        <a:xfrm>
          <a:off x="1139579" y="5277173"/>
          <a:ext cx="773230" cy="55301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900" b="1">
              <a:solidFill>
                <a:schemeClr val="tx1"/>
              </a:solidFill>
            </a:rPr>
            <a:t>②</a:t>
          </a:r>
          <a:endParaRPr lang="en-US" altLang="ko-KR" sz="900" b="1">
            <a:solidFill>
              <a:schemeClr val="tx1"/>
            </a:solidFill>
          </a:endParaRPr>
        </a:p>
        <a:p>
          <a:pPr algn="ctr"/>
          <a:r>
            <a:rPr lang="ko-KR" altLang="en-US" sz="900" b="1">
              <a:solidFill>
                <a:schemeClr val="tx1"/>
              </a:solidFill>
            </a:rPr>
            <a:t>용도지수</a:t>
          </a:r>
        </a:p>
      </xdr:txBody>
    </xdr:sp>
    <xdr:clientData/>
  </xdr:twoCellAnchor>
  <xdr:twoCellAnchor editAs="absolute">
    <xdr:from>
      <xdr:col>0</xdr:col>
      <xdr:colOff>1139579</xdr:colOff>
      <xdr:row>14</xdr:row>
      <xdr:rowOff>648583</xdr:rowOff>
    </xdr:from>
    <xdr:to>
      <xdr:col>0</xdr:col>
      <xdr:colOff>1912809</xdr:colOff>
      <xdr:row>14</xdr:row>
      <xdr:rowOff>1039108</xdr:rowOff>
    </xdr:to>
    <xdr:sp macro="" textlink="C5">
      <xdr:nvSpPr>
        <xdr:cNvPr id="462" name="직사각형 461"/>
        <xdr:cNvSpPr/>
      </xdr:nvSpPr>
      <xdr:spPr>
        <a:xfrm>
          <a:off x="1139579" y="5830183"/>
          <a:ext cx="773230" cy="39052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0A7079D0-3555-4206-BE12-00796AA9AAB2}" type="TxLink">
            <a:rPr lang="en-US" altLang="en-US" sz="900" b="1" i="0" u="none" strike="noStrike">
              <a:solidFill>
                <a:srgbClr val="000000"/>
              </a:solidFill>
              <a:latin typeface="맑은 고딕"/>
              <a:ea typeface="맑은 고딕"/>
            </a:rPr>
            <a:pPr algn="ctr"/>
            <a:t>0.8</a:t>
          </a:fld>
          <a:endParaRPr lang="ko-KR" altLang="en-US" sz="900" b="1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1</xdr:col>
      <xdr:colOff>35965</xdr:colOff>
      <xdr:row>14</xdr:row>
      <xdr:rowOff>113503</xdr:rowOff>
    </xdr:from>
    <xdr:to>
      <xdr:col>1</xdr:col>
      <xdr:colOff>828674</xdr:colOff>
      <xdr:row>14</xdr:row>
      <xdr:rowOff>665953</xdr:rowOff>
    </xdr:to>
    <xdr:sp macro="" textlink="">
      <xdr:nvSpPr>
        <xdr:cNvPr id="463" name="직사각형 462"/>
        <xdr:cNvSpPr/>
      </xdr:nvSpPr>
      <xdr:spPr>
        <a:xfrm>
          <a:off x="2207665" y="5295103"/>
          <a:ext cx="792709" cy="55245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900" b="1">
              <a:solidFill>
                <a:schemeClr val="tx1"/>
              </a:solidFill>
            </a:rPr>
            <a:t>위치지수</a:t>
          </a:r>
        </a:p>
      </xdr:txBody>
    </xdr:sp>
    <xdr:clientData/>
  </xdr:twoCellAnchor>
  <xdr:twoCellAnchor editAs="absolute">
    <xdr:from>
      <xdr:col>1</xdr:col>
      <xdr:colOff>35965</xdr:colOff>
      <xdr:row>14</xdr:row>
      <xdr:rowOff>665953</xdr:rowOff>
    </xdr:from>
    <xdr:to>
      <xdr:col>1</xdr:col>
      <xdr:colOff>828674</xdr:colOff>
      <xdr:row>14</xdr:row>
      <xdr:rowOff>1056478</xdr:rowOff>
    </xdr:to>
    <xdr:sp macro="" textlink="C6">
      <xdr:nvSpPr>
        <xdr:cNvPr id="464" name="직사각형 463"/>
        <xdr:cNvSpPr/>
      </xdr:nvSpPr>
      <xdr:spPr>
        <a:xfrm>
          <a:off x="2207665" y="5847553"/>
          <a:ext cx="792709" cy="39052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E95F9694-EB5E-4FEB-800C-D7F4A1157B1B}" type="TxLink">
            <a:rPr lang="en-US" altLang="en-US" sz="900" b="1" i="0" u="none" strike="noStrike">
              <a:solidFill>
                <a:srgbClr val="000000"/>
              </a:solidFill>
              <a:latin typeface="맑은 고딕"/>
              <a:ea typeface="맑은 고딕"/>
            </a:rPr>
            <a:pPr algn="ctr"/>
            <a:t>0.8</a:t>
          </a:fld>
          <a:endParaRPr lang="ko-KR" altLang="en-US" sz="900" b="1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43</xdr:col>
      <xdr:colOff>419100</xdr:colOff>
      <xdr:row>4</xdr:row>
      <xdr:rowOff>104775</xdr:rowOff>
    </xdr:from>
    <xdr:to>
      <xdr:col>48</xdr:col>
      <xdr:colOff>76200</xdr:colOff>
      <xdr:row>14</xdr:row>
      <xdr:rowOff>623509</xdr:rowOff>
    </xdr:to>
    <xdr:grpSp>
      <xdr:nvGrpSpPr>
        <xdr:cNvPr id="587" name="주거" hidden="1"/>
        <xdr:cNvGrpSpPr/>
      </xdr:nvGrpSpPr>
      <xdr:grpSpPr>
        <a:xfrm>
          <a:off x="8886825" y="1247775"/>
          <a:ext cx="3086100" cy="4557334"/>
          <a:chOff x="9316918" y="1261782"/>
          <a:chExt cx="2527025" cy="4557334"/>
        </a:xfrm>
      </xdr:grpSpPr>
      <xdr:sp macro="" textlink="">
        <xdr:nvSpPr>
          <xdr:cNvPr id="588" name="직사각69" hidden="1"/>
          <xdr:cNvSpPr/>
        </xdr:nvSpPr>
        <xdr:spPr>
          <a:xfrm>
            <a:off x="9316918" y="1261782"/>
            <a:ext cx="2527025" cy="4557334"/>
          </a:xfrm>
          <a:prstGeom prst="rect">
            <a:avLst/>
          </a:prstGeom>
          <a:solidFill>
            <a:schemeClr val="tx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000" b="1">
              <a:solidFill>
                <a:schemeClr val="tx1"/>
              </a:solidFill>
            </a:endParaRPr>
          </a:p>
        </xdr:txBody>
      </xdr:sp>
      <xdr:sp macro="[0]!주거용1" textlink="">
        <xdr:nvSpPr>
          <xdr:cNvPr id="653" name="직사각형 652" hidden="1"/>
          <xdr:cNvSpPr/>
        </xdr:nvSpPr>
        <xdr:spPr>
          <a:xfrm>
            <a:off x="9421418" y="1411810"/>
            <a:ext cx="2299023" cy="566131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n-ea"/>
                <a:ea typeface="+mn-ea"/>
                <a:cs typeface="+mn-cs"/>
              </a:rPr>
              <a:t>1.</a:t>
            </a:r>
            <a:r>
              <a:rPr lang="en-US" altLang="ko-KR" sz="1000" b="1" baseline="0">
                <a:solidFill>
                  <a:schemeClr val="tx1"/>
                </a:solidFill>
                <a:effectLst/>
                <a:latin typeface="+mn-ea"/>
                <a:ea typeface="+mn-ea"/>
                <a:cs typeface="+mn-cs"/>
              </a:rPr>
              <a:t> 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n-ea"/>
                <a:ea typeface="+mn-ea"/>
                <a:cs typeface="+mn-cs"/>
              </a:rPr>
              <a:t>공동주택 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n-ea"/>
                <a:ea typeface="+mn-ea"/>
                <a:cs typeface="+mn-cs"/>
              </a:rPr>
              <a:t>: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n-ea"/>
                <a:ea typeface="+mn-ea"/>
                <a:cs typeface="+mn-cs"/>
              </a:rPr>
              <a:t>아파트</a:t>
            </a:r>
          </a:p>
        </xdr:txBody>
      </xdr:sp>
      <xdr:sp macro="[0]!주거용2" textlink="">
        <xdr:nvSpPr>
          <xdr:cNvPr id="654" name="직사각형 653" hidden="1"/>
          <xdr:cNvSpPr/>
        </xdr:nvSpPr>
        <xdr:spPr>
          <a:xfrm>
            <a:off x="9421418" y="2089044"/>
            <a:ext cx="2299023" cy="606889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n-ea"/>
                <a:ea typeface="+mn-ea"/>
                <a:cs typeface="+mn-cs"/>
              </a:rPr>
              <a:t>2. 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n-ea"/>
                <a:ea typeface="+mn-ea"/>
                <a:cs typeface="+mn-cs"/>
              </a:rPr>
              <a:t>공동주택 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n-ea"/>
                <a:ea typeface="+mn-ea"/>
                <a:cs typeface="+mn-cs"/>
              </a:rPr>
              <a:t>: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n-ea"/>
                <a:ea typeface="+mn-ea"/>
                <a:cs typeface="+mn-cs"/>
              </a:rPr>
              <a:t>연립주택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n-ea"/>
                <a:ea typeface="+mn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n-ea"/>
                <a:ea typeface="+mn-ea"/>
                <a:cs typeface="+mn-cs"/>
              </a:rPr>
              <a:t>다세대주택</a:t>
            </a:r>
          </a:p>
        </xdr:txBody>
      </xdr:sp>
      <xdr:sp macro="[0]!주거용3" textlink="">
        <xdr:nvSpPr>
          <xdr:cNvPr id="655" name="직사각형 654" hidden="1"/>
          <xdr:cNvSpPr/>
        </xdr:nvSpPr>
        <xdr:spPr>
          <a:xfrm>
            <a:off x="9421418" y="2807035"/>
            <a:ext cx="2299023" cy="815630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n-ea"/>
                <a:ea typeface="+mn-ea"/>
                <a:cs typeface="+mn-cs"/>
              </a:rPr>
              <a:t>3. 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n-ea"/>
                <a:ea typeface="+mn-ea"/>
                <a:cs typeface="+mn-cs"/>
              </a:rPr>
              <a:t>단독주택 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n-ea"/>
                <a:ea typeface="+mn-ea"/>
                <a:cs typeface="+mn-cs"/>
              </a:rPr>
              <a:t>: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n-ea"/>
                <a:ea typeface="+mn-ea"/>
                <a:cs typeface="+mn-cs"/>
              </a:rPr>
              <a:t>단독주택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n-ea"/>
                <a:ea typeface="+mn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n-ea"/>
                <a:ea typeface="+mn-ea"/>
                <a:cs typeface="+mn-cs"/>
              </a:rPr>
              <a:t>다중주택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n-ea"/>
                <a:ea typeface="+mn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n-ea"/>
                <a:ea typeface="+mn-ea"/>
                <a:cs typeface="+mn-cs"/>
              </a:rPr>
              <a:t>다가구주택 </a:t>
            </a:r>
          </a:p>
        </xdr:txBody>
      </xdr:sp>
      <xdr:sp macro="[0]!주거용4" textlink="">
        <xdr:nvSpPr>
          <xdr:cNvPr id="656" name="직사각형 655" hidden="1"/>
          <xdr:cNvSpPr/>
        </xdr:nvSpPr>
        <xdr:spPr>
          <a:xfrm>
            <a:off x="9421418" y="3733767"/>
            <a:ext cx="2299023" cy="902709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n-ea"/>
                <a:ea typeface="+mn-ea"/>
                <a:cs typeface="+mn-cs"/>
              </a:rPr>
              <a:t>4. 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n-ea"/>
                <a:ea typeface="+mn-ea"/>
                <a:cs typeface="+mn-cs"/>
              </a:rPr>
              <a:t>도시형 생활주택 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n-ea"/>
                <a:ea typeface="+mn-ea"/>
                <a:cs typeface="+mn-cs"/>
              </a:rPr>
              <a:t>: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n-ea"/>
                <a:ea typeface="+mn-ea"/>
                <a:cs typeface="+mn-cs"/>
              </a:rPr>
              <a:t>소형주택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n-ea"/>
                <a:ea typeface="+mn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n-ea"/>
                <a:ea typeface="+mn-ea"/>
                <a:cs typeface="+mn-cs"/>
              </a:rPr>
              <a:t>단지형 연립주택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n-ea"/>
                <a:ea typeface="+mn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n-ea"/>
                <a:ea typeface="+mn-ea"/>
                <a:cs typeface="+mn-cs"/>
              </a:rPr>
              <a:t>단지형  다세대주택</a:t>
            </a:r>
          </a:p>
        </xdr:txBody>
      </xdr:sp>
      <xdr:sp macro="[0]!주거용5" textlink="">
        <xdr:nvSpPr>
          <xdr:cNvPr id="657" name="직사각형 656" hidden="1"/>
          <xdr:cNvSpPr/>
        </xdr:nvSpPr>
        <xdr:spPr>
          <a:xfrm>
            <a:off x="9421418" y="4747578"/>
            <a:ext cx="2299023" cy="903558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n-ea"/>
                <a:ea typeface="+mn-ea"/>
                <a:cs typeface="+mn-cs"/>
              </a:rPr>
              <a:t>5. 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n-ea"/>
                <a:ea typeface="+mn-ea"/>
                <a:cs typeface="+mn-cs"/>
              </a:rPr>
              <a:t>전업농어가주택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n-ea"/>
                <a:ea typeface="+mn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n-ea"/>
                <a:ea typeface="+mn-ea"/>
                <a:cs typeface="+mn-cs"/>
              </a:rPr>
              <a:t>광산주택등 기타 주거용건물</a:t>
            </a:r>
          </a:p>
        </xdr:txBody>
      </xdr:sp>
    </xdr:grpSp>
    <xdr:clientData/>
  </xdr:twoCellAnchor>
  <xdr:twoCellAnchor editAs="absolute">
    <xdr:from>
      <xdr:col>43</xdr:col>
      <xdr:colOff>438150</xdr:colOff>
      <xdr:row>5</xdr:row>
      <xdr:rowOff>152400</xdr:rowOff>
    </xdr:from>
    <xdr:to>
      <xdr:col>47</xdr:col>
      <xdr:colOff>571500</xdr:colOff>
      <xdr:row>9</xdr:row>
      <xdr:rowOff>285491</xdr:rowOff>
    </xdr:to>
    <xdr:grpSp>
      <xdr:nvGrpSpPr>
        <xdr:cNvPr id="658" name="준주택시설" hidden="1"/>
        <xdr:cNvGrpSpPr/>
      </xdr:nvGrpSpPr>
      <xdr:grpSpPr>
        <a:xfrm>
          <a:off x="8905875" y="1676400"/>
          <a:ext cx="2876550" cy="1761866"/>
          <a:chOff x="9372601" y="2028827"/>
          <a:chExt cx="2533650" cy="1567585"/>
        </a:xfrm>
      </xdr:grpSpPr>
      <xdr:sp macro="" textlink="">
        <xdr:nvSpPr>
          <xdr:cNvPr id="659" name="주거시설" hidden="1"/>
          <xdr:cNvSpPr/>
        </xdr:nvSpPr>
        <xdr:spPr>
          <a:xfrm>
            <a:off x="9372601" y="2028827"/>
            <a:ext cx="2533650" cy="1567585"/>
          </a:xfrm>
          <a:prstGeom prst="rect">
            <a:avLst/>
          </a:prstGeom>
          <a:solidFill>
            <a:schemeClr val="tx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000" b="1">
              <a:solidFill>
                <a:schemeClr val="tx1"/>
              </a:solidFill>
            </a:endParaRPr>
          </a:p>
        </xdr:txBody>
      </xdr:sp>
      <xdr:sp macro="[0]!주거용6" textlink="">
        <xdr:nvSpPr>
          <xdr:cNvPr id="660" name="직사각형 659" hidden="1"/>
          <xdr:cNvSpPr/>
        </xdr:nvSpPr>
        <xdr:spPr>
          <a:xfrm>
            <a:off x="9477375" y="2162176"/>
            <a:ext cx="2305050" cy="677744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6. 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기숙사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(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학생복지주택 포함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),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다중생활시설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노인복지주택</a:t>
            </a:r>
          </a:p>
        </xdr:txBody>
      </xdr:sp>
      <xdr:sp macro="[0]!주거용7" textlink="">
        <xdr:nvSpPr>
          <xdr:cNvPr id="661" name="직사각형 660" hidden="1"/>
          <xdr:cNvSpPr/>
        </xdr:nvSpPr>
        <xdr:spPr>
          <a:xfrm>
            <a:off x="9477375" y="2926631"/>
            <a:ext cx="2305050" cy="520474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7. 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주거용 오피스텔</a:t>
            </a:r>
          </a:p>
        </xdr:txBody>
      </xdr:sp>
    </xdr:grpSp>
    <xdr:clientData/>
  </xdr:twoCellAnchor>
  <xdr:twoCellAnchor editAs="absolute">
    <xdr:from>
      <xdr:col>43</xdr:col>
      <xdr:colOff>438150</xdr:colOff>
      <xdr:row>6</xdr:row>
      <xdr:rowOff>257175</xdr:rowOff>
    </xdr:from>
    <xdr:to>
      <xdr:col>48</xdr:col>
      <xdr:colOff>628650</xdr:colOff>
      <xdr:row>15</xdr:row>
      <xdr:rowOff>194057</xdr:rowOff>
    </xdr:to>
    <xdr:grpSp>
      <xdr:nvGrpSpPr>
        <xdr:cNvPr id="662" name="판매및영업시설" hidden="1"/>
        <xdr:cNvGrpSpPr/>
      </xdr:nvGrpSpPr>
      <xdr:grpSpPr>
        <a:xfrm>
          <a:off x="8905875" y="2162175"/>
          <a:ext cx="3619500" cy="4432682"/>
          <a:chOff x="9316572" y="2039275"/>
          <a:chExt cx="2970678" cy="3939985"/>
        </a:xfrm>
      </xdr:grpSpPr>
      <xdr:sp macro="" textlink="">
        <xdr:nvSpPr>
          <xdr:cNvPr id="663" name="주거시설" hidden="1"/>
          <xdr:cNvSpPr/>
        </xdr:nvSpPr>
        <xdr:spPr>
          <a:xfrm>
            <a:off x="9316572" y="2039275"/>
            <a:ext cx="2970678" cy="3939985"/>
          </a:xfrm>
          <a:prstGeom prst="rect">
            <a:avLst/>
          </a:prstGeom>
          <a:solidFill>
            <a:schemeClr val="tx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000" b="1">
              <a:solidFill>
                <a:schemeClr val="tx1"/>
              </a:solidFill>
            </a:endParaRPr>
          </a:p>
        </xdr:txBody>
      </xdr:sp>
      <xdr:sp macro="[0]!상업용1" textlink="">
        <xdr:nvSpPr>
          <xdr:cNvPr id="664" name="직사각형 663" hidden="1"/>
          <xdr:cNvSpPr/>
        </xdr:nvSpPr>
        <xdr:spPr>
          <a:xfrm>
            <a:off x="9477375" y="2192036"/>
            <a:ext cx="2675404" cy="836996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1. 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유통산업발전법 제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2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조제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3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호에 따른 대형마트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전문점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백화점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쇼핑센터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복합쇼핑몰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그 밖의 대규모 점포</a:t>
            </a:r>
          </a:p>
        </xdr:txBody>
      </xdr:sp>
      <xdr:sp macro="[0]!상업용2" textlink="">
        <xdr:nvSpPr>
          <xdr:cNvPr id="665" name="직사각형 664" hidden="1"/>
          <xdr:cNvSpPr/>
        </xdr:nvSpPr>
        <xdr:spPr>
          <a:xfrm>
            <a:off x="9477375" y="3129002"/>
            <a:ext cx="2675404" cy="597230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2. 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소매시장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도매시장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재래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(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전통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)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j-ea"/>
                <a:ea typeface="+mj-ea"/>
                <a:cs typeface="+mn-cs"/>
              </a:rPr>
              <a:t>시장</a:t>
            </a:r>
          </a:p>
        </xdr:txBody>
      </xdr:sp>
      <xdr:sp macro="[0]!상업용3" textlink="">
        <xdr:nvSpPr>
          <xdr:cNvPr id="666" name="직사각형 665" hidden="1"/>
          <xdr:cNvSpPr/>
        </xdr:nvSpPr>
        <xdr:spPr>
          <a:xfrm>
            <a:off x="9477376" y="3823926"/>
            <a:ext cx="2675404" cy="2022906"/>
          </a:xfrm>
          <a:prstGeom prst="rect">
            <a:avLst/>
          </a:prstGeom>
          <a:solidFill>
            <a:schemeClr val="bg1">
              <a:lumMod val="95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fontAlgn="base" latinLnBrk="1"/>
            <a:r>
              <a:rPr lang="en-US" altLang="ko-KR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3.</a:t>
            </a:r>
          </a:p>
          <a:p>
            <a:pPr fontAlgn="base" latinLnBrk="1"/>
            <a:r>
              <a:rPr lang="ko-KR" altLang="ko-KR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∘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상점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(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식품･잡화･의류･완구･서적･건축자재･의약품･의료기기 등 일용품을 판매하는 소매점 등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)</a:t>
            </a:r>
            <a:endParaRPr lang="ko-KR" altLang="en-US" sz="1000" b="1">
              <a:solidFill>
                <a:schemeClr val="tx1"/>
              </a:solidFill>
              <a:effectLst/>
              <a:latin typeface="+mn-lt"/>
              <a:ea typeface="+mn-ea"/>
              <a:cs typeface="+mn-cs"/>
            </a:endParaRP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∘일반음식점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휴게음식점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제과점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기원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서점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∘사진관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표구점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독서실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총포판매소 등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∘안마원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∘자동차영업소 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∘동물병원</a:t>
            </a:r>
            <a:r>
              <a:rPr lang="en-US" altLang="ko-KR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, </a:t>
            </a:r>
            <a:r>
              <a:rPr lang="ko-KR" altLang="en-US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동물미용실 및 동물 위탁관리업을 위한 시설</a:t>
            </a:r>
          </a:p>
          <a:p>
            <a:pPr fontAlgn="base" latinLnBrk="1"/>
            <a:r>
              <a:rPr lang="ko-KR" altLang="en-US" sz="1000" b="1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∘위에 열거되지 않은 기타 판매 및 영업시설</a:t>
            </a:r>
          </a:p>
        </xdr:txBody>
      </xdr:sp>
    </xdr:grpSp>
    <xdr:clientData/>
  </xdr:twoCellAnchor>
  <xdr:twoCellAnchor>
    <xdr:from>
      <xdr:col>46</xdr:col>
      <xdr:colOff>209551</xdr:colOff>
      <xdr:row>14</xdr:row>
      <xdr:rowOff>742951</xdr:rowOff>
    </xdr:from>
    <xdr:to>
      <xdr:col>47</xdr:col>
      <xdr:colOff>133350</xdr:colOff>
      <xdr:row>15</xdr:row>
      <xdr:rowOff>133350</xdr:rowOff>
    </xdr:to>
    <xdr:sp macro="" textlink="">
      <xdr:nvSpPr>
        <xdr:cNvPr id="54" name="모서리가 둥근 직사각형 53"/>
        <xdr:cNvSpPr/>
      </xdr:nvSpPr>
      <xdr:spPr>
        <a:xfrm>
          <a:off x="10734676" y="5924551"/>
          <a:ext cx="609599" cy="609599"/>
        </a:xfrm>
        <a:prstGeom prst="roundRect">
          <a:avLst/>
        </a:prstGeom>
        <a:solidFill>
          <a:srgbClr val="FFC000"/>
        </a:soli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5000" b="1">
              <a:solidFill>
                <a:schemeClr val="tx1"/>
              </a:solidFill>
            </a:rPr>
            <a:t>!</a:t>
          </a:r>
          <a:endParaRPr lang="ko-KR" altLang="en-US" sz="5000" b="1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chemeClr val="bg1"/>
        </a:solidFill>
        <a:ln>
          <a:solidFill>
            <a:schemeClr val="bg1"/>
          </a:solidFill>
        </a:ln>
      </a:spPr>
      <a:bodyPr vertOverflow="clip" horzOverflow="clip" rtlCol="0" anchor="ctr"/>
      <a:lstStyle>
        <a:defPPr algn="ctr">
          <a:defRPr sz="1000" b="1">
            <a:solidFill>
              <a:schemeClr val="tx1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8" Type="http://schemas.openxmlformats.org/officeDocument/2006/relationships/ctrlProp" Target="../ctrlProps/ctrlProp5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P134"/>
  <sheetViews>
    <sheetView showGridLines="0" tabSelected="1" zoomScaleNormal="100" zoomScaleSheetLayoutView="100" workbookViewId="0">
      <selection activeCell="AX15" sqref="AX15"/>
    </sheetView>
  </sheetViews>
  <sheetFormatPr defaultColWidth="9" defaultRowHeight="30" customHeight="1"/>
  <cols>
    <col min="1" max="1" width="28.5" style="28" customWidth="1"/>
    <col min="2" max="2" width="54.375" style="28" customWidth="1"/>
    <col min="3" max="3" width="11.875" style="28" hidden="1" customWidth="1"/>
    <col min="4" max="4" width="8.75" style="28" hidden="1" customWidth="1"/>
    <col min="5" max="5" width="11" style="28" customWidth="1"/>
    <col min="6" max="6" width="77.875" style="28" hidden="1" customWidth="1"/>
    <col min="7" max="7" width="9" style="28" hidden="1" customWidth="1"/>
    <col min="8" max="8" width="36.75" style="28" hidden="1" customWidth="1"/>
    <col min="9" max="9" width="8.25" style="28" customWidth="1"/>
    <col min="10" max="10" width="25" style="28" hidden="1" customWidth="1"/>
    <col min="11" max="11" width="39.25" style="28" hidden="1" customWidth="1"/>
    <col min="12" max="12" width="35" style="28" hidden="1" customWidth="1"/>
    <col min="13" max="13" width="37.375" style="28" hidden="1" customWidth="1"/>
    <col min="14" max="14" width="9" style="28" hidden="1" customWidth="1"/>
    <col min="15" max="15" width="14" style="29" hidden="1" customWidth="1"/>
    <col min="16" max="16" width="9" style="28" hidden="1" customWidth="1"/>
    <col min="17" max="17" width="6.5" style="28" hidden="1" customWidth="1"/>
    <col min="18" max="18" width="90.5" style="28" hidden="1" customWidth="1"/>
    <col min="19" max="19" width="12.5" style="29" hidden="1" customWidth="1"/>
    <col min="20" max="20" width="8.875" style="28" hidden="1" customWidth="1"/>
    <col min="21" max="21" width="13" style="28" hidden="1" customWidth="1"/>
    <col min="22" max="22" width="17.25" style="28" hidden="1" customWidth="1"/>
    <col min="23" max="23" width="22.25" style="28" hidden="1" customWidth="1"/>
    <col min="24" max="24" width="9" style="28" hidden="1" customWidth="1"/>
    <col min="25" max="25" width="13.75" style="28" hidden="1" customWidth="1"/>
    <col min="26" max="42" width="9" style="28" hidden="1" customWidth="1"/>
    <col min="43" max="62" width="9" style="28" customWidth="1"/>
    <col min="63" max="16384" width="9" style="28"/>
  </cols>
  <sheetData>
    <row r="1" spans="1:39" ht="15" customHeight="1">
      <c r="S1" s="29">
        <f>VLOOKUP(R2,$P$4:$T$84,5,0)</f>
        <v>840000</v>
      </c>
      <c r="T1" s="30" t="s">
        <v>339</v>
      </c>
      <c r="U1" s="28" t="str">
        <f>'Sheet2 (2)'!A48</f>
        <v/>
      </c>
      <c r="V1" s="28">
        <f>'Sheet2 (2)'!A47</f>
        <v>0</v>
      </c>
      <c r="Y1" s="28" t="s">
        <v>339</v>
      </c>
      <c r="Z1" s="28" t="str">
        <f>'Sheet2 (2)'!A56</f>
        <v/>
      </c>
      <c r="AA1" s="28">
        <f>'Sheet2 (2)'!A55</f>
        <v>0</v>
      </c>
      <c r="AG1" s="31" t="s">
        <v>436</v>
      </c>
      <c r="AH1" s="28" t="s">
        <v>453</v>
      </c>
      <c r="AI1" s="28" t="s">
        <v>457</v>
      </c>
      <c r="AJ1" s="28" t="s">
        <v>463</v>
      </c>
      <c r="AK1" s="28" t="s">
        <v>475</v>
      </c>
    </row>
    <row r="2" spans="1:39" ht="15" customHeight="1" thickBot="1">
      <c r="R2" s="28" t="s">
        <v>192</v>
      </c>
      <c r="S2" s="29" t="str">
        <f>VLOOKUP($R$2,$P$4:$S$84,3,0)</f>
        <v>∘창고(냉동․냉장창고, 주거용 창고, 사무실용 창고 및 전업농어가주택 창고 제외)</v>
      </c>
      <c r="T2" s="28">
        <f>VLOOKUP($R$2,$P$4:$S$84,4,0)</f>
        <v>0.8</v>
      </c>
      <c r="AG2" s="31" t="str">
        <f>IFERROR( VLOOKUP(Sheet1!AG1,'Sheet2 (2)'!$A$60:$D$74,2,0),"")</f>
        <v>허가를 받지 않거나, 신고를 하지 않고 신축, 증축한 건축물</v>
      </c>
      <c r="AH2" s="28" t="str">
        <f>IFERROR( VLOOKUP(Sheet1!AH1,'Sheet2 (2)'!$A$83:$C$86,2,0),"")</f>
        <v>허가를 받지 아니하고 건축한 경우</v>
      </c>
      <c r="AI2" s="28" t="str">
        <f>IFERROR( VLOOKUP(Sheet1!AI1,'Sheet2 (2)'!$A$94:$C$97,2,0),"")</f>
        <v>임대 등 영리를 목적으로 불법 다세대주택의 세대수 또는 다가구주택의 가구수를 증가시킨 경우
(5세대 또는 5가구 이상 증가 경우 한정)</v>
      </c>
      <c r="AJ2" s="28" t="str">
        <f>IFERROR( VLOOKUP(Sheet1!AJ1,'Sheet2 (2)'!$A$103:$C$112,2,0),"")</f>
        <v>위반면적이 30제곱미터 이하인 경우(별표 1 제1호부터 제4호까지의 규정에 따른 건축물로 한정하며, 「집합건물의 소유 및 관리에 관한 법률」의 적용을 받는 집합건축물은 제외)</v>
      </c>
      <c r="AK2" s="28" t="str">
        <f>IFERROR( VLOOKUP(Sheet1!AK1,'Sheet2 (2)'!$A$115:$C$120,2,0),"")</f>
        <v>60제곱미터 이하의 주거용건축물</v>
      </c>
    </row>
    <row r="3" spans="1:39" ht="30" customHeight="1" thickTop="1" thickBot="1">
      <c r="A3" s="162" t="s">
        <v>499</v>
      </c>
      <c r="B3" s="163"/>
      <c r="C3" s="131" t="s">
        <v>312</v>
      </c>
      <c r="D3" s="131"/>
      <c r="E3" s="134"/>
      <c r="F3" s="135" t="s">
        <v>1</v>
      </c>
      <c r="G3" s="38"/>
      <c r="H3" s="26" t="s">
        <v>4</v>
      </c>
      <c r="I3" s="132"/>
      <c r="M3" s="32" t="s">
        <v>40</v>
      </c>
      <c r="N3" s="33" t="s">
        <v>41</v>
      </c>
      <c r="O3" s="33" t="s">
        <v>42</v>
      </c>
      <c r="P3" s="33"/>
      <c r="Q3" s="33" t="s">
        <v>43</v>
      </c>
      <c r="R3" s="33" t="s">
        <v>44</v>
      </c>
      <c r="S3" s="34" t="s">
        <v>45</v>
      </c>
      <c r="AG3" s="28">
        <f>IFERROR( VLOOKUP(Sheet1!AG1,'Sheet2 (2)'!$A$60:$D$74,4,0),"")</f>
        <v>0.5</v>
      </c>
      <c r="AH3" s="28">
        <f>IFERROR( VLOOKUP(Sheet1!AH1,'Sheet2 (2)'!$A$83:$C$86,3,0),"")</f>
        <v>1</v>
      </c>
      <c r="AI3" s="28">
        <f>IFERROR( VLOOKUP(Sheet1!AI1,'Sheet2 (2)'!$A$94:$C$97,3,0),"")</f>
        <v>1.5</v>
      </c>
      <c r="AJ3" s="28">
        <f>IFERROR( VLOOKUP(Sheet1!AJ1,'Sheet2 (2)'!$A$103:$C$112,3,0),"")</f>
        <v>0.25</v>
      </c>
      <c r="AK3" s="28">
        <f>IFERROR( VLOOKUP(Sheet1!AK1,'Sheet2 (2)'!$A$115:$C$120,3,0),"")</f>
        <v>0.5</v>
      </c>
    </row>
    <row r="4" spans="1:39" ht="30" customHeight="1">
      <c r="A4" s="141" t="s">
        <v>488</v>
      </c>
      <c r="B4" s="35"/>
      <c r="C4" s="36" t="str">
        <f>IFERROR( VLOOKUP(B4,'Sheet2 (2)'!$S$3:$T$18,2,0), "입력필요.")</f>
        <v>입력필요.</v>
      </c>
      <c r="D4" s="36"/>
      <c r="E4" s="138" t="str">
        <f t="shared" ref="E4:E13" si="0">IF(B4="","X","●")</f>
        <v>X</v>
      </c>
      <c r="F4" s="37" t="s">
        <v>6</v>
      </c>
      <c r="G4" s="38"/>
      <c r="H4" s="26" t="s">
        <v>5</v>
      </c>
      <c r="I4" s="136"/>
      <c r="J4" s="38"/>
      <c r="K4" s="38"/>
      <c r="L4" s="38"/>
      <c r="M4" s="39" t="s">
        <v>46</v>
      </c>
      <c r="N4" s="39" t="s">
        <v>47</v>
      </c>
      <c r="O4" s="40" t="s">
        <v>48</v>
      </c>
      <c r="P4" s="40" t="s">
        <v>141</v>
      </c>
      <c r="Q4" s="41">
        <v>1</v>
      </c>
      <c r="R4" s="42" t="s">
        <v>49</v>
      </c>
      <c r="S4" s="43">
        <v>1</v>
      </c>
      <c r="T4" s="44">
        <v>860000</v>
      </c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</row>
    <row r="5" spans="1:39" ht="30" customHeight="1">
      <c r="A5" s="142" t="s">
        <v>489</v>
      </c>
      <c r="B5" s="45"/>
      <c r="C5" s="46">
        <f>IFERROR( VLOOKUP(R2,$P$4:$S$84,4,0),"입력필요")</f>
        <v>0.8</v>
      </c>
      <c r="D5" s="46"/>
      <c r="E5" s="139" t="str">
        <f t="shared" si="0"/>
        <v>X</v>
      </c>
      <c r="F5" s="37" t="s">
        <v>7</v>
      </c>
      <c r="G5" s="38"/>
      <c r="H5" s="26" t="s">
        <v>17</v>
      </c>
      <c r="I5" s="137"/>
      <c r="J5" s="38"/>
      <c r="K5" s="38"/>
      <c r="L5" s="38"/>
      <c r="M5" s="47"/>
      <c r="N5" s="47"/>
      <c r="O5" s="40" t="s">
        <v>48</v>
      </c>
      <c r="P5" s="40" t="s">
        <v>142</v>
      </c>
      <c r="Q5" s="41">
        <v>2</v>
      </c>
      <c r="R5" s="42" t="s">
        <v>50</v>
      </c>
      <c r="S5" s="43">
        <v>0.91</v>
      </c>
      <c r="T5" s="44">
        <v>860000</v>
      </c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8"/>
      <c r="AL5" s="38"/>
      <c r="AM5" s="38"/>
    </row>
    <row r="6" spans="1:39" ht="30" customHeight="1">
      <c r="A6" s="142" t="s">
        <v>340</v>
      </c>
      <c r="B6" s="158"/>
      <c r="C6" s="49">
        <f>IFERROR( 'Sheet2 (2)'!F2, "입력필요")</f>
        <v>0.8</v>
      </c>
      <c r="D6" s="46"/>
      <c r="E6" s="139" t="str">
        <f t="shared" si="0"/>
        <v>X</v>
      </c>
      <c r="F6" s="50" t="s">
        <v>3</v>
      </c>
      <c r="G6" s="38"/>
      <c r="H6" s="27" t="s">
        <v>18</v>
      </c>
      <c r="I6" s="145" t="s">
        <v>482</v>
      </c>
      <c r="J6" s="38"/>
      <c r="K6" s="38"/>
      <c r="L6" s="38"/>
      <c r="M6" s="47"/>
      <c r="N6" s="47"/>
      <c r="O6" s="40" t="s">
        <v>48</v>
      </c>
      <c r="P6" s="40" t="s">
        <v>143</v>
      </c>
      <c r="Q6" s="41">
        <v>3</v>
      </c>
      <c r="R6" s="42" t="s">
        <v>51</v>
      </c>
      <c r="S6" s="43">
        <v>0.91</v>
      </c>
      <c r="T6" s="44">
        <v>860000</v>
      </c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</row>
    <row r="7" spans="1:39" ht="30" customHeight="1">
      <c r="A7" s="142" t="s">
        <v>387</v>
      </c>
      <c r="B7" s="51"/>
      <c r="C7" s="46" t="str">
        <f>IFERROR( 'Sheet2 (2)'!L2, "입력필요")</f>
        <v>입력필요</v>
      </c>
      <c r="D7" s="46"/>
      <c r="E7" s="139" t="str">
        <f t="shared" si="0"/>
        <v>X</v>
      </c>
      <c r="F7" s="37" t="s">
        <v>8</v>
      </c>
      <c r="G7" s="38"/>
      <c r="H7" s="26" t="s">
        <v>19</v>
      </c>
      <c r="I7" s="137"/>
      <c r="J7" s="38"/>
      <c r="K7" s="38"/>
      <c r="L7" s="38"/>
      <c r="M7" s="47"/>
      <c r="N7" s="47"/>
      <c r="O7" s="40" t="s">
        <v>48</v>
      </c>
      <c r="P7" s="40" t="s">
        <v>144</v>
      </c>
      <c r="Q7" s="41">
        <v>4</v>
      </c>
      <c r="R7" s="42" t="s">
        <v>134</v>
      </c>
      <c r="S7" s="43">
        <v>0.91</v>
      </c>
      <c r="T7" s="44">
        <v>860000</v>
      </c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</row>
    <row r="8" spans="1:39" ht="38.25" customHeight="1">
      <c r="A8" s="143" t="s">
        <v>386</v>
      </c>
      <c r="B8" s="52"/>
      <c r="C8" s="46" t="e">
        <f>'Sheet2 (2)'!AD3</f>
        <v>#N/A</v>
      </c>
      <c r="D8" s="46"/>
      <c r="E8" s="139" t="str">
        <f t="shared" si="0"/>
        <v>X</v>
      </c>
      <c r="F8" s="37" t="s">
        <v>9</v>
      </c>
      <c r="G8" s="38"/>
      <c r="H8" s="26" t="s">
        <v>20</v>
      </c>
      <c r="I8" s="137"/>
      <c r="J8" s="38"/>
      <c r="K8" s="38"/>
      <c r="L8" s="38"/>
      <c r="M8" s="47"/>
      <c r="N8" s="47"/>
      <c r="O8" s="40" t="s">
        <v>48</v>
      </c>
      <c r="P8" s="40" t="s">
        <v>145</v>
      </c>
      <c r="Q8" s="41">
        <v>5</v>
      </c>
      <c r="R8" s="42" t="s">
        <v>52</v>
      </c>
      <c r="S8" s="43">
        <v>0.87</v>
      </c>
      <c r="T8" s="44">
        <v>860000</v>
      </c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  <c r="AM8" s="38"/>
    </row>
    <row r="9" spans="1:39" ht="30" customHeight="1">
      <c r="A9" s="142" t="s">
        <v>495</v>
      </c>
      <c r="B9" s="45"/>
      <c r="C9" s="46">
        <f>IF( B9="해당없음",1, 1+V1)</f>
        <v>1</v>
      </c>
      <c r="D9" s="46">
        <f>C9-C10</f>
        <v>1</v>
      </c>
      <c r="E9" s="139" t="str">
        <f t="shared" si="0"/>
        <v>X</v>
      </c>
      <c r="F9" s="37" t="s">
        <v>10</v>
      </c>
      <c r="G9" s="38"/>
      <c r="H9" s="26" t="s">
        <v>21</v>
      </c>
      <c r="I9" s="137"/>
      <c r="J9" s="38"/>
      <c r="K9" s="38"/>
      <c r="L9" s="38"/>
      <c r="M9" s="47"/>
      <c r="N9" s="47"/>
      <c r="O9" s="40" t="s">
        <v>53</v>
      </c>
      <c r="P9" s="40" t="s">
        <v>146</v>
      </c>
      <c r="Q9" s="41">
        <v>6</v>
      </c>
      <c r="R9" s="42" t="s">
        <v>54</v>
      </c>
      <c r="S9" s="43">
        <v>0.91</v>
      </c>
      <c r="T9" s="44">
        <v>860000</v>
      </c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</row>
    <row r="10" spans="1:39" ht="30" customHeight="1">
      <c r="A10" s="142" t="s">
        <v>496</v>
      </c>
      <c r="B10" s="45"/>
      <c r="C10" s="46">
        <f>IF( B10="해당없음",0,AA1)</f>
        <v>0</v>
      </c>
      <c r="D10" s="46"/>
      <c r="E10" s="139" t="str">
        <f t="shared" si="0"/>
        <v>X</v>
      </c>
      <c r="F10" s="37" t="s">
        <v>11</v>
      </c>
      <c r="G10" s="38"/>
      <c r="H10" s="26"/>
      <c r="I10" s="137"/>
      <c r="J10" s="38"/>
      <c r="K10" s="38"/>
      <c r="L10" s="38"/>
      <c r="M10" s="53"/>
      <c r="N10" s="53"/>
      <c r="O10" s="40" t="s">
        <v>53</v>
      </c>
      <c r="P10" s="40" t="s">
        <v>147</v>
      </c>
      <c r="Q10" s="41">
        <v>7</v>
      </c>
      <c r="R10" s="42" t="s">
        <v>55</v>
      </c>
      <c r="S10" s="43">
        <v>1.23</v>
      </c>
      <c r="T10" s="44">
        <v>860000</v>
      </c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8"/>
      <c r="AL10" s="38"/>
      <c r="AM10" s="38"/>
    </row>
    <row r="11" spans="1:39" ht="30" customHeight="1">
      <c r="A11" s="142" t="s">
        <v>497</v>
      </c>
      <c r="B11" s="48"/>
      <c r="C11" s="49">
        <f>B11</f>
        <v>0</v>
      </c>
      <c r="D11" s="46"/>
      <c r="E11" s="139" t="str">
        <f t="shared" si="0"/>
        <v>X</v>
      </c>
      <c r="F11" s="37" t="s">
        <v>12</v>
      </c>
      <c r="G11" s="38"/>
      <c r="H11" s="26" t="s">
        <v>22</v>
      </c>
      <c r="I11" s="145" t="s">
        <v>483</v>
      </c>
      <c r="J11" s="38"/>
      <c r="K11" s="38"/>
      <c r="L11" s="38"/>
      <c r="M11" s="39" t="s">
        <v>56</v>
      </c>
      <c r="N11" s="39" t="s">
        <v>57</v>
      </c>
      <c r="O11" s="43" t="s">
        <v>58</v>
      </c>
      <c r="P11" s="43" t="s">
        <v>148</v>
      </c>
      <c r="Q11" s="41">
        <v>1</v>
      </c>
      <c r="R11" s="42" t="s">
        <v>59</v>
      </c>
      <c r="S11" s="41">
        <v>1.29</v>
      </c>
      <c r="T11" s="44">
        <v>860000</v>
      </c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8"/>
      <c r="AJ11" s="38"/>
      <c r="AK11" s="38"/>
      <c r="AL11" s="38"/>
      <c r="AM11" s="38"/>
    </row>
    <row r="12" spans="1:39" ht="30" customHeight="1">
      <c r="A12" s="142" t="s">
        <v>0</v>
      </c>
      <c r="B12" s="54"/>
      <c r="C12" s="55">
        <f>B12</f>
        <v>0</v>
      </c>
      <c r="D12" s="46"/>
      <c r="E12" s="139" t="str">
        <f t="shared" si="0"/>
        <v>X</v>
      </c>
      <c r="F12" s="37" t="s">
        <v>13</v>
      </c>
      <c r="G12" s="38"/>
      <c r="H12" s="27" t="s">
        <v>23</v>
      </c>
      <c r="I12" s="145" t="s">
        <v>482</v>
      </c>
      <c r="J12" s="38"/>
      <c r="K12" s="38"/>
      <c r="L12" s="38"/>
      <c r="M12" s="47"/>
      <c r="N12" s="47"/>
      <c r="O12" s="40" t="s">
        <v>58</v>
      </c>
      <c r="P12" s="40" t="s">
        <v>149</v>
      </c>
      <c r="Q12" s="41">
        <v>2</v>
      </c>
      <c r="R12" s="42" t="s">
        <v>60</v>
      </c>
      <c r="S12" s="41">
        <v>1.05</v>
      </c>
      <c r="T12" s="44">
        <v>860000</v>
      </c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</row>
    <row r="13" spans="1:39" ht="39.75" customHeight="1" thickBot="1">
      <c r="A13" s="144" t="s">
        <v>498</v>
      </c>
      <c r="B13" s="56"/>
      <c r="C13" s="57" t="s">
        <v>484</v>
      </c>
      <c r="D13" s="58">
        <f>IFERROR( IF(C13="대수선허가",ROUNDDOWN(B13+((         B7-B13              )*0.4),0),ROUNDDOWN(B13+((            B7-B13     )*0.4*0.7),0)), "")</f>
        <v>0</v>
      </c>
      <c r="E13" s="140" t="str">
        <f t="shared" si="0"/>
        <v>X</v>
      </c>
      <c r="F13" s="37" t="s">
        <v>14</v>
      </c>
      <c r="G13" s="38"/>
      <c r="H13" s="26" t="s">
        <v>24</v>
      </c>
      <c r="I13" s="137"/>
      <c r="J13" s="38"/>
      <c r="K13" s="38"/>
      <c r="L13" s="38"/>
      <c r="M13" s="47"/>
      <c r="N13" s="47"/>
      <c r="O13" s="40" t="s">
        <v>58</v>
      </c>
      <c r="P13" s="59" t="s">
        <v>150</v>
      </c>
      <c r="Q13" s="60">
        <v>3</v>
      </c>
      <c r="R13" s="61" t="s">
        <v>151</v>
      </c>
      <c r="S13" s="60">
        <v>1.1200000000000001</v>
      </c>
      <c r="T13" s="44">
        <v>860000</v>
      </c>
      <c r="U13" s="38"/>
      <c r="V13" s="38"/>
      <c r="W13" s="38"/>
      <c r="X13" s="38"/>
      <c r="Y13" s="38"/>
      <c r="Z13" s="38"/>
      <c r="AA13" s="38"/>
      <c r="AB13" s="38" t="e">
        <f>'Sheet2 (2)'!L13</f>
        <v>#N/A</v>
      </c>
      <c r="AC13" s="38" t="str">
        <f>IF(OR(B13="",  B13="해당없음"),C7,AB13)</f>
        <v>입력필요</v>
      </c>
      <c r="AD13" s="38">
        <f>'Sheet2 (2)'!AE27</f>
        <v>1</v>
      </c>
      <c r="AE13" s="38"/>
      <c r="AF13" s="38"/>
      <c r="AG13" s="38"/>
      <c r="AH13" s="38"/>
      <c r="AI13" s="38"/>
      <c r="AJ13" s="38"/>
      <c r="AK13" s="38"/>
      <c r="AL13" s="38"/>
      <c r="AM13" s="38"/>
    </row>
    <row r="14" spans="1:39" ht="30" customHeight="1" thickBot="1">
      <c r="A14" s="128" t="s">
        <v>481</v>
      </c>
      <c r="B14" s="127" t="str">
        <f>C14</f>
        <v/>
      </c>
      <c r="C14" s="62" t="str">
        <f>IFERROR( ROUNDDOWN( ROUNDDOWN(  (C4*C5*C6*AC13*D9*C11)*C12*AD13,-3)*C8,-3),"")</f>
        <v/>
      </c>
      <c r="D14" s="63"/>
      <c r="E14" s="129"/>
      <c r="F14" s="37" t="s">
        <v>15</v>
      </c>
      <c r="G14" s="38"/>
      <c r="H14" s="26" t="s">
        <v>25</v>
      </c>
      <c r="I14" s="146" t="s">
        <v>483</v>
      </c>
      <c r="J14" s="38"/>
      <c r="K14" s="38"/>
      <c r="L14" s="38"/>
      <c r="M14" s="47"/>
      <c r="N14" s="47"/>
      <c r="O14" s="40" t="s">
        <v>61</v>
      </c>
      <c r="P14" s="40" t="s">
        <v>152</v>
      </c>
      <c r="Q14" s="41">
        <v>4</v>
      </c>
      <c r="R14" s="42" t="s">
        <v>249</v>
      </c>
      <c r="S14" s="41">
        <v>1.39</v>
      </c>
      <c r="T14" s="44">
        <v>860000</v>
      </c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</row>
    <row r="15" spans="1:39" ht="96" customHeight="1" thickBot="1">
      <c r="E15" s="126"/>
      <c r="F15" s="65" t="s">
        <v>16</v>
      </c>
      <c r="H15" s="1" t="s">
        <v>26</v>
      </c>
      <c r="M15" s="66"/>
      <c r="N15" s="67"/>
      <c r="O15" s="68" t="s">
        <v>61</v>
      </c>
      <c r="P15" s="68" t="s">
        <v>153</v>
      </c>
      <c r="Q15" s="69">
        <v>5</v>
      </c>
      <c r="R15" s="70" t="s">
        <v>250</v>
      </c>
      <c r="S15" s="71">
        <v>1.29</v>
      </c>
      <c r="T15" s="44">
        <v>860000</v>
      </c>
    </row>
    <row r="16" spans="1:39" ht="30" customHeight="1" thickBot="1">
      <c r="A16" s="162" t="s">
        <v>500</v>
      </c>
      <c r="B16" s="163"/>
      <c r="C16" s="133"/>
      <c r="D16" s="130"/>
      <c r="E16" s="133"/>
      <c r="F16" s="38"/>
      <c r="G16" s="38"/>
      <c r="H16" s="26" t="s">
        <v>27</v>
      </c>
      <c r="I16" s="132"/>
      <c r="M16" s="66"/>
      <c r="N16" s="67"/>
      <c r="O16" s="68" t="s">
        <v>61</v>
      </c>
      <c r="P16" s="68" t="s">
        <v>154</v>
      </c>
      <c r="Q16" s="73">
        <v>6</v>
      </c>
      <c r="R16" s="74" t="s">
        <v>155</v>
      </c>
      <c r="S16" s="75">
        <v>1.24</v>
      </c>
      <c r="T16" s="44">
        <v>860000</v>
      </c>
    </row>
    <row r="17" spans="1:20" ht="30" customHeight="1">
      <c r="A17" s="155" t="s">
        <v>490</v>
      </c>
      <c r="B17" s="76"/>
      <c r="C17" s="36">
        <v>0.5</v>
      </c>
      <c r="D17" s="36"/>
      <c r="E17" s="138" t="str">
        <f>IF(B17="","X","●")</f>
        <v>X</v>
      </c>
      <c r="F17" s="148"/>
      <c r="G17" s="148"/>
      <c r="H17" s="147" t="s">
        <v>28</v>
      </c>
      <c r="I17" s="149"/>
      <c r="M17" s="77" t="s">
        <v>56</v>
      </c>
      <c r="N17" s="78" t="s">
        <v>57</v>
      </c>
      <c r="O17" s="68" t="s">
        <v>61</v>
      </c>
      <c r="P17" s="68" t="s">
        <v>156</v>
      </c>
      <c r="Q17" s="73">
        <v>7</v>
      </c>
      <c r="R17" s="74" t="s">
        <v>157</v>
      </c>
      <c r="S17" s="75">
        <v>1.2</v>
      </c>
      <c r="T17" s="44">
        <v>860000</v>
      </c>
    </row>
    <row r="18" spans="1:20" ht="30" customHeight="1">
      <c r="A18" s="156" t="s">
        <v>491</v>
      </c>
      <c r="B18" s="79"/>
      <c r="C18" s="46">
        <v>1</v>
      </c>
      <c r="D18" s="46"/>
      <c r="E18" s="139" t="str">
        <f t="shared" ref="E18:E21" si="1">IF(B18="","X","●")</f>
        <v>X</v>
      </c>
      <c r="F18" s="46"/>
      <c r="G18" s="46"/>
      <c r="H18" s="150" t="s">
        <v>29</v>
      </c>
      <c r="I18" s="151"/>
      <c r="M18" s="66"/>
      <c r="N18" s="67"/>
      <c r="O18" s="68" t="s">
        <v>61</v>
      </c>
      <c r="P18" s="68" t="s">
        <v>158</v>
      </c>
      <c r="Q18" s="69">
        <v>8</v>
      </c>
      <c r="R18" s="70" t="s">
        <v>251</v>
      </c>
      <c r="S18" s="71">
        <v>0.96</v>
      </c>
      <c r="T18" s="44">
        <v>860000</v>
      </c>
    </row>
    <row r="19" spans="1:20" ht="30" customHeight="1">
      <c r="A19" s="156" t="s">
        <v>492</v>
      </c>
      <c r="B19" s="45"/>
      <c r="C19" s="46">
        <v>1</v>
      </c>
      <c r="D19" s="46"/>
      <c r="E19" s="139" t="str">
        <f t="shared" si="1"/>
        <v>X</v>
      </c>
      <c r="F19" s="46"/>
      <c r="G19" s="46"/>
      <c r="H19" s="147" t="s">
        <v>30</v>
      </c>
      <c r="I19" s="151"/>
      <c r="M19" s="66"/>
      <c r="N19" s="67"/>
      <c r="O19" s="68" t="s">
        <v>61</v>
      </c>
      <c r="P19" s="68" t="s">
        <v>159</v>
      </c>
      <c r="Q19" s="69">
        <v>9</v>
      </c>
      <c r="R19" s="70" t="s">
        <v>252</v>
      </c>
      <c r="S19" s="71">
        <v>1</v>
      </c>
      <c r="T19" s="44">
        <v>860000</v>
      </c>
    </row>
    <row r="20" spans="1:20" ht="30" customHeight="1">
      <c r="A20" s="156" t="s">
        <v>493</v>
      </c>
      <c r="B20" s="79"/>
      <c r="C20" s="46">
        <v>1</v>
      </c>
      <c r="D20" s="46"/>
      <c r="E20" s="139" t="str">
        <f t="shared" si="1"/>
        <v>X</v>
      </c>
      <c r="F20" s="46"/>
      <c r="G20" s="46"/>
      <c r="H20" s="147" t="s">
        <v>31</v>
      </c>
      <c r="I20" s="151"/>
      <c r="M20" s="66"/>
      <c r="N20" s="67"/>
      <c r="O20" s="68" t="s">
        <v>61</v>
      </c>
      <c r="P20" s="68" t="s">
        <v>160</v>
      </c>
      <c r="Q20" s="69">
        <v>10</v>
      </c>
      <c r="R20" s="70" t="s">
        <v>253</v>
      </c>
      <c r="S20" s="71">
        <v>1.1200000000000001</v>
      </c>
      <c r="T20" s="44">
        <v>860000</v>
      </c>
    </row>
    <row r="21" spans="1:20" ht="30" customHeight="1" thickBot="1">
      <c r="A21" s="157" t="s">
        <v>494</v>
      </c>
      <c r="B21" s="80"/>
      <c r="C21" s="81">
        <v>1</v>
      </c>
      <c r="D21" s="81"/>
      <c r="E21" s="140" t="str">
        <f t="shared" si="1"/>
        <v>X</v>
      </c>
      <c r="F21" s="81"/>
      <c r="G21" s="81"/>
      <c r="H21" s="147" t="s">
        <v>32</v>
      </c>
      <c r="I21" s="151"/>
      <c r="M21" s="66"/>
      <c r="N21" s="67"/>
      <c r="O21" s="68" t="s">
        <v>62</v>
      </c>
      <c r="P21" s="68" t="s">
        <v>161</v>
      </c>
      <c r="Q21" s="73">
        <v>11</v>
      </c>
      <c r="R21" s="74" t="s">
        <v>162</v>
      </c>
      <c r="S21" s="75">
        <v>1.29</v>
      </c>
      <c r="T21" s="44">
        <v>860000</v>
      </c>
    </row>
    <row r="22" spans="1:20" ht="30" customHeight="1" thickBot="1">
      <c r="A22" s="128" t="s">
        <v>2</v>
      </c>
      <c r="B22" s="127" t="str">
        <f>C22</f>
        <v/>
      </c>
      <c r="C22" s="64" t="str">
        <f>IFERROR( C14*C17*C18*C19*C20*C21,"")</f>
        <v/>
      </c>
      <c r="D22" s="64"/>
      <c r="E22" s="129"/>
      <c r="F22" s="153"/>
      <c r="G22" s="153"/>
      <c r="H22" s="154" t="s">
        <v>33</v>
      </c>
      <c r="I22" s="146" t="s">
        <v>483</v>
      </c>
      <c r="M22" s="66"/>
      <c r="N22" s="67"/>
      <c r="O22" s="68" t="s">
        <v>62</v>
      </c>
      <c r="P22" s="68" t="s">
        <v>163</v>
      </c>
      <c r="Q22" s="69">
        <v>12</v>
      </c>
      <c r="R22" s="70" t="s">
        <v>63</v>
      </c>
      <c r="S22" s="71">
        <v>1.24</v>
      </c>
      <c r="T22" s="44">
        <v>860000</v>
      </c>
    </row>
    <row r="23" spans="1:20" ht="30" customHeight="1">
      <c r="H23" s="152" t="s">
        <v>34</v>
      </c>
      <c r="M23" s="66"/>
      <c r="N23" s="67"/>
      <c r="O23" s="68" t="s">
        <v>62</v>
      </c>
      <c r="P23" s="68" t="s">
        <v>164</v>
      </c>
      <c r="Q23" s="69">
        <v>13</v>
      </c>
      <c r="R23" s="70" t="s">
        <v>64</v>
      </c>
      <c r="S23" s="71">
        <v>1.21</v>
      </c>
      <c r="T23" s="44">
        <v>860000</v>
      </c>
    </row>
    <row r="24" spans="1:20" ht="30" customHeight="1">
      <c r="H24" s="1" t="s">
        <v>35</v>
      </c>
      <c r="M24" s="66"/>
      <c r="N24" s="67"/>
      <c r="O24" s="68" t="s">
        <v>62</v>
      </c>
      <c r="P24" s="68" t="s">
        <v>165</v>
      </c>
      <c r="Q24" s="69">
        <v>14</v>
      </c>
      <c r="R24" s="70" t="s">
        <v>65</v>
      </c>
      <c r="S24" s="71">
        <v>1.2</v>
      </c>
      <c r="T24" s="44">
        <v>860000</v>
      </c>
    </row>
    <row r="25" spans="1:20" ht="30" customHeight="1">
      <c r="H25" s="1" t="s">
        <v>36</v>
      </c>
      <c r="M25" s="66"/>
      <c r="N25" s="67"/>
      <c r="O25" s="68" t="s">
        <v>62</v>
      </c>
      <c r="P25" s="68" t="s">
        <v>166</v>
      </c>
      <c r="Q25" s="69">
        <v>15</v>
      </c>
      <c r="R25" s="70" t="s">
        <v>66</v>
      </c>
      <c r="S25" s="71">
        <v>1.18</v>
      </c>
      <c r="T25" s="44">
        <v>860000</v>
      </c>
    </row>
    <row r="26" spans="1:20" ht="30" customHeight="1">
      <c r="H26" s="2" t="s">
        <v>37</v>
      </c>
      <c r="M26" s="66"/>
      <c r="N26" s="67"/>
      <c r="O26" s="68" t="s">
        <v>62</v>
      </c>
      <c r="P26" s="68" t="s">
        <v>167</v>
      </c>
      <c r="Q26" s="69">
        <v>16</v>
      </c>
      <c r="R26" s="70" t="s">
        <v>67</v>
      </c>
      <c r="S26" s="71">
        <v>1.1200000000000001</v>
      </c>
      <c r="T26" s="44">
        <v>860000</v>
      </c>
    </row>
    <row r="27" spans="1:20" ht="30" customHeight="1">
      <c r="A27" s="159"/>
      <c r="B27" s="159"/>
      <c r="H27" s="2" t="s">
        <v>38</v>
      </c>
      <c r="M27" s="66"/>
      <c r="N27" s="67"/>
      <c r="O27" s="68" t="s">
        <v>62</v>
      </c>
      <c r="P27" s="68" t="s">
        <v>168</v>
      </c>
      <c r="Q27" s="69">
        <v>17</v>
      </c>
      <c r="R27" s="70" t="s">
        <v>68</v>
      </c>
      <c r="S27" s="71">
        <v>1.1200000000000001</v>
      </c>
      <c r="T27" s="44">
        <v>860000</v>
      </c>
    </row>
    <row r="28" spans="1:20" ht="30" customHeight="1">
      <c r="H28" s="1" t="s">
        <v>39</v>
      </c>
      <c r="M28" s="66"/>
      <c r="N28" s="67"/>
      <c r="O28" s="68" t="s">
        <v>69</v>
      </c>
      <c r="P28" s="68" t="s">
        <v>169</v>
      </c>
      <c r="Q28" s="69">
        <v>18</v>
      </c>
      <c r="R28" s="70" t="s">
        <v>70</v>
      </c>
      <c r="S28" s="71">
        <v>1.24</v>
      </c>
      <c r="T28" s="44">
        <v>860000</v>
      </c>
    </row>
    <row r="29" spans="1:20" ht="30" customHeight="1">
      <c r="M29" s="66"/>
      <c r="N29" s="67"/>
      <c r="O29" s="68" t="s">
        <v>69</v>
      </c>
      <c r="P29" s="68" t="s">
        <v>170</v>
      </c>
      <c r="Q29" s="73">
        <v>19</v>
      </c>
      <c r="R29" s="74" t="s">
        <v>171</v>
      </c>
      <c r="S29" s="75">
        <v>1.2</v>
      </c>
      <c r="T29" s="44">
        <v>860000</v>
      </c>
    </row>
    <row r="30" spans="1:20" ht="30" customHeight="1">
      <c r="A30" s="159" t="str">
        <f>"금액 "&amp;TEXT( B22, "###,#")&amp;"원"</f>
        <v>금액 원</v>
      </c>
      <c r="M30" s="66"/>
      <c r="N30" s="67"/>
      <c r="O30" s="68" t="s">
        <v>69</v>
      </c>
      <c r="P30" s="68" t="s">
        <v>172</v>
      </c>
      <c r="Q30" s="69">
        <v>20</v>
      </c>
      <c r="R30" s="70" t="s">
        <v>71</v>
      </c>
      <c r="S30" s="71">
        <v>1.1200000000000001</v>
      </c>
      <c r="T30" s="44">
        <v>860000</v>
      </c>
    </row>
    <row r="31" spans="1:20" ht="30" customHeight="1">
      <c r="M31" s="66"/>
      <c r="N31" s="67"/>
      <c r="O31" s="68" t="s">
        <v>173</v>
      </c>
      <c r="P31" s="68" t="s">
        <v>174</v>
      </c>
      <c r="Q31" s="69">
        <v>21</v>
      </c>
      <c r="R31" s="70" t="s">
        <v>72</v>
      </c>
      <c r="S31" s="71">
        <v>1.08</v>
      </c>
      <c r="T31" s="44">
        <v>860000</v>
      </c>
    </row>
    <row r="32" spans="1:20" ht="30" customHeight="1">
      <c r="M32" s="82"/>
      <c r="N32" s="83"/>
      <c r="O32" s="68" t="s">
        <v>173</v>
      </c>
      <c r="P32" s="68" t="s">
        <v>175</v>
      </c>
      <c r="Q32" s="84">
        <v>22</v>
      </c>
      <c r="R32" s="85" t="s">
        <v>73</v>
      </c>
      <c r="S32" s="86">
        <v>1.1200000000000001</v>
      </c>
      <c r="T32" s="44">
        <v>860000</v>
      </c>
    </row>
    <row r="33" spans="13:20" ht="30" customHeight="1">
      <c r="M33" s="87" t="s">
        <v>56</v>
      </c>
      <c r="N33" s="88" t="s">
        <v>57</v>
      </c>
      <c r="O33" s="89" t="s">
        <v>176</v>
      </c>
      <c r="P33" s="68" t="s">
        <v>177</v>
      </c>
      <c r="Q33" s="90">
        <v>23</v>
      </c>
      <c r="R33" s="91" t="s">
        <v>74</v>
      </c>
      <c r="S33" s="92">
        <v>0.71</v>
      </c>
      <c r="T33" s="44">
        <v>860000</v>
      </c>
    </row>
    <row r="34" spans="13:20" ht="30" customHeight="1">
      <c r="M34" s="66"/>
      <c r="N34" s="67"/>
      <c r="O34" s="89" t="s">
        <v>176</v>
      </c>
      <c r="P34" s="68" t="s">
        <v>178</v>
      </c>
      <c r="Q34" s="69">
        <v>24</v>
      </c>
      <c r="R34" s="70" t="s">
        <v>75</v>
      </c>
      <c r="S34" s="71">
        <v>0.62</v>
      </c>
      <c r="T34" s="44">
        <v>860000</v>
      </c>
    </row>
    <row r="35" spans="13:20" ht="30" customHeight="1">
      <c r="M35" s="66"/>
      <c r="N35" s="67"/>
      <c r="O35" s="89" t="s">
        <v>176</v>
      </c>
      <c r="P35" s="68" t="s">
        <v>179</v>
      </c>
      <c r="Q35" s="69">
        <v>25</v>
      </c>
      <c r="R35" s="70" t="s">
        <v>76</v>
      </c>
      <c r="S35" s="71">
        <v>0.71</v>
      </c>
      <c r="T35" s="44">
        <v>860000</v>
      </c>
    </row>
    <row r="36" spans="13:20" ht="30" customHeight="1">
      <c r="M36" s="66"/>
      <c r="N36" s="67"/>
      <c r="O36" s="89" t="s">
        <v>176</v>
      </c>
      <c r="P36" s="68" t="s">
        <v>180</v>
      </c>
      <c r="Q36" s="69">
        <v>26</v>
      </c>
      <c r="R36" s="70" t="s">
        <v>77</v>
      </c>
      <c r="S36" s="71">
        <v>1.1200000000000001</v>
      </c>
      <c r="T36" s="44">
        <v>860000</v>
      </c>
    </row>
    <row r="37" spans="13:20" ht="30" customHeight="1">
      <c r="M37" s="66"/>
      <c r="N37" s="67"/>
      <c r="O37" s="68" t="s">
        <v>29</v>
      </c>
      <c r="P37" s="68" t="s">
        <v>181</v>
      </c>
      <c r="Q37" s="69">
        <v>27</v>
      </c>
      <c r="R37" s="70" t="s">
        <v>78</v>
      </c>
      <c r="S37" s="71">
        <v>1.29</v>
      </c>
      <c r="T37" s="44">
        <v>860000</v>
      </c>
    </row>
    <row r="38" spans="13:20" ht="30" customHeight="1">
      <c r="M38" s="66"/>
      <c r="N38" s="67"/>
      <c r="O38" s="68" t="s">
        <v>29</v>
      </c>
      <c r="P38" s="68" t="s">
        <v>182</v>
      </c>
      <c r="Q38" s="69">
        <v>28</v>
      </c>
      <c r="R38" s="70" t="s">
        <v>79</v>
      </c>
      <c r="S38" s="71">
        <v>1.2</v>
      </c>
      <c r="T38" s="44">
        <v>860000</v>
      </c>
    </row>
    <row r="39" spans="13:20" ht="30" customHeight="1">
      <c r="M39" s="66"/>
      <c r="N39" s="67"/>
      <c r="O39" s="68" t="s">
        <v>29</v>
      </c>
      <c r="P39" s="68" t="s">
        <v>183</v>
      </c>
      <c r="Q39" s="69">
        <v>29</v>
      </c>
      <c r="R39" s="70" t="s">
        <v>80</v>
      </c>
      <c r="S39" s="71">
        <v>1.1200000000000001</v>
      </c>
      <c r="T39" s="44">
        <v>860000</v>
      </c>
    </row>
    <row r="40" spans="13:20" ht="30" customHeight="1">
      <c r="M40" s="93"/>
      <c r="N40" s="94"/>
      <c r="O40" s="68" t="s">
        <v>29</v>
      </c>
      <c r="P40" s="68" t="s">
        <v>184</v>
      </c>
      <c r="Q40" s="69">
        <v>30</v>
      </c>
      <c r="R40" s="70" t="s">
        <v>81</v>
      </c>
      <c r="S40" s="71">
        <v>1.1200000000000001</v>
      </c>
      <c r="T40" s="44">
        <v>860000</v>
      </c>
    </row>
    <row r="41" spans="13:20" ht="30" customHeight="1">
      <c r="M41" s="77" t="s">
        <v>82</v>
      </c>
      <c r="N41" s="78" t="s">
        <v>83</v>
      </c>
      <c r="O41" s="68" t="s">
        <v>84</v>
      </c>
      <c r="P41" s="68" t="s">
        <v>185</v>
      </c>
      <c r="Q41" s="69">
        <v>1</v>
      </c>
      <c r="R41" s="70" t="s">
        <v>85</v>
      </c>
      <c r="S41" s="71">
        <v>0.8</v>
      </c>
      <c r="T41" s="72">
        <v>840000</v>
      </c>
    </row>
    <row r="42" spans="13:20" ht="30" customHeight="1">
      <c r="M42" s="66"/>
      <c r="N42" s="67"/>
      <c r="O42" s="68" t="s">
        <v>84</v>
      </c>
      <c r="P42" s="68" t="s">
        <v>186</v>
      </c>
      <c r="Q42" s="69">
        <v>2</v>
      </c>
      <c r="R42" s="70" t="s">
        <v>86</v>
      </c>
      <c r="S42" s="71">
        <v>0.8</v>
      </c>
      <c r="T42" s="72">
        <v>840000</v>
      </c>
    </row>
    <row r="43" spans="13:20" ht="30" customHeight="1">
      <c r="M43" s="66"/>
      <c r="N43" s="67"/>
      <c r="O43" s="68" t="s">
        <v>84</v>
      </c>
      <c r="P43" s="89" t="s">
        <v>187</v>
      </c>
      <c r="Q43" s="73">
        <v>3</v>
      </c>
      <c r="R43" s="74" t="s">
        <v>188</v>
      </c>
      <c r="S43" s="75">
        <v>1</v>
      </c>
      <c r="T43" s="72">
        <v>840000</v>
      </c>
    </row>
    <row r="44" spans="13:20" ht="30" customHeight="1">
      <c r="M44" s="66"/>
      <c r="N44" s="67"/>
      <c r="O44" s="68" t="s">
        <v>84</v>
      </c>
      <c r="P44" s="89" t="s">
        <v>189</v>
      </c>
      <c r="Q44" s="69">
        <v>4</v>
      </c>
      <c r="R44" s="70" t="s">
        <v>87</v>
      </c>
      <c r="S44" s="71">
        <v>0.95</v>
      </c>
      <c r="T44" s="72">
        <v>840000</v>
      </c>
    </row>
    <row r="45" spans="13:20" ht="30" customHeight="1">
      <c r="M45" s="66"/>
      <c r="N45" s="67"/>
      <c r="O45" s="68" t="s">
        <v>88</v>
      </c>
      <c r="P45" s="89" t="s">
        <v>190</v>
      </c>
      <c r="Q45" s="69">
        <v>5</v>
      </c>
      <c r="R45" s="70" t="s">
        <v>89</v>
      </c>
      <c r="S45" s="71">
        <v>0.95</v>
      </c>
      <c r="T45" s="72">
        <v>840000</v>
      </c>
    </row>
    <row r="46" spans="13:20" ht="30" customHeight="1">
      <c r="M46" s="66"/>
      <c r="N46" s="67"/>
      <c r="O46" s="68" t="s">
        <v>88</v>
      </c>
      <c r="P46" s="89" t="s">
        <v>191</v>
      </c>
      <c r="Q46" s="69">
        <v>6</v>
      </c>
      <c r="R46" s="70" t="s">
        <v>90</v>
      </c>
      <c r="S46" s="71">
        <v>0.85</v>
      </c>
      <c r="T46" s="72">
        <v>840000</v>
      </c>
    </row>
    <row r="47" spans="13:20" ht="30" customHeight="1">
      <c r="M47" s="66"/>
      <c r="N47" s="67"/>
      <c r="O47" s="68" t="s">
        <v>88</v>
      </c>
      <c r="P47" s="89" t="s">
        <v>192</v>
      </c>
      <c r="Q47" s="69">
        <v>7</v>
      </c>
      <c r="R47" s="70" t="s">
        <v>91</v>
      </c>
      <c r="S47" s="71">
        <v>0.8</v>
      </c>
      <c r="T47" s="72">
        <v>840000</v>
      </c>
    </row>
    <row r="48" spans="13:20" ht="30" customHeight="1">
      <c r="M48" s="66"/>
      <c r="N48" s="67"/>
      <c r="O48" s="68" t="s">
        <v>193</v>
      </c>
      <c r="P48" s="68" t="s">
        <v>194</v>
      </c>
      <c r="Q48" s="73">
        <v>8</v>
      </c>
      <c r="R48" s="74" t="s">
        <v>195</v>
      </c>
      <c r="S48" s="75">
        <v>1.26</v>
      </c>
      <c r="T48" s="72">
        <v>840000</v>
      </c>
    </row>
    <row r="49" spans="13:20" ht="30" customHeight="1">
      <c r="M49" s="66"/>
      <c r="N49" s="67"/>
      <c r="O49" s="68" t="s">
        <v>92</v>
      </c>
      <c r="P49" s="68" t="s">
        <v>196</v>
      </c>
      <c r="Q49" s="73">
        <v>9</v>
      </c>
      <c r="R49" s="74" t="s">
        <v>197</v>
      </c>
      <c r="S49" s="75">
        <v>0.8</v>
      </c>
      <c r="T49" s="72">
        <v>840000</v>
      </c>
    </row>
    <row r="50" spans="13:20" ht="30" customHeight="1">
      <c r="M50" s="77" t="s">
        <v>93</v>
      </c>
      <c r="N50" s="78" t="s">
        <v>94</v>
      </c>
      <c r="O50" s="68" t="s">
        <v>95</v>
      </c>
      <c r="P50" s="68" t="s">
        <v>198</v>
      </c>
      <c r="Q50" s="73">
        <v>1</v>
      </c>
      <c r="R50" s="74" t="s">
        <v>199</v>
      </c>
      <c r="S50" s="75">
        <v>0.99</v>
      </c>
      <c r="T50" s="72">
        <v>640000</v>
      </c>
    </row>
    <row r="51" spans="13:20" ht="30" customHeight="1">
      <c r="M51" s="66"/>
      <c r="N51" s="67"/>
      <c r="O51" s="68" t="s">
        <v>95</v>
      </c>
      <c r="P51" s="68" t="s">
        <v>200</v>
      </c>
      <c r="Q51" s="73">
        <v>2</v>
      </c>
      <c r="R51" s="74" t="s">
        <v>201</v>
      </c>
      <c r="S51" s="75">
        <v>0.37</v>
      </c>
      <c r="T51" s="72">
        <v>640000</v>
      </c>
    </row>
    <row r="52" spans="13:20" ht="30" customHeight="1">
      <c r="M52" s="66"/>
      <c r="N52" s="67"/>
      <c r="O52" s="68" t="s">
        <v>96</v>
      </c>
      <c r="P52" s="68" t="s">
        <v>202</v>
      </c>
      <c r="Q52" s="69">
        <v>3</v>
      </c>
      <c r="R52" s="70" t="s">
        <v>97</v>
      </c>
      <c r="S52" s="71">
        <v>1.17</v>
      </c>
      <c r="T52" s="72">
        <v>640000</v>
      </c>
    </row>
    <row r="53" spans="13:20" ht="30" customHeight="1">
      <c r="M53" s="66"/>
      <c r="N53" s="67"/>
      <c r="O53" s="68" t="s">
        <v>96</v>
      </c>
      <c r="P53" s="68" t="s">
        <v>203</v>
      </c>
      <c r="Q53" s="69">
        <v>4</v>
      </c>
      <c r="R53" s="70" t="s">
        <v>98</v>
      </c>
      <c r="S53" s="71">
        <v>0.37</v>
      </c>
      <c r="T53" s="72">
        <v>640000</v>
      </c>
    </row>
    <row r="54" spans="13:20" ht="30" customHeight="1">
      <c r="M54" s="66"/>
      <c r="N54" s="67"/>
      <c r="O54" s="68" t="s">
        <v>99</v>
      </c>
      <c r="P54" s="68" t="s">
        <v>204</v>
      </c>
      <c r="Q54" s="73">
        <v>5</v>
      </c>
      <c r="R54" s="74" t="s">
        <v>205</v>
      </c>
      <c r="S54" s="75">
        <v>0.37</v>
      </c>
      <c r="T54" s="72">
        <v>640000</v>
      </c>
    </row>
    <row r="55" spans="13:20" ht="30" customHeight="1">
      <c r="M55" s="66"/>
      <c r="N55" s="67"/>
      <c r="O55" s="68" t="s">
        <v>99</v>
      </c>
      <c r="P55" s="68" t="s">
        <v>206</v>
      </c>
      <c r="Q55" s="69">
        <v>6</v>
      </c>
      <c r="R55" s="70" t="s">
        <v>100</v>
      </c>
      <c r="S55" s="71">
        <v>0.49</v>
      </c>
      <c r="T55" s="72">
        <v>640000</v>
      </c>
    </row>
    <row r="56" spans="13:20" ht="30" customHeight="1">
      <c r="M56" s="66"/>
      <c r="N56" s="67"/>
      <c r="O56" s="68" t="s">
        <v>99</v>
      </c>
      <c r="P56" s="68" t="s">
        <v>207</v>
      </c>
      <c r="Q56" s="95">
        <v>7</v>
      </c>
      <c r="R56" s="96" t="s">
        <v>101</v>
      </c>
      <c r="S56" s="97">
        <v>0.74</v>
      </c>
      <c r="T56" s="72">
        <v>640000</v>
      </c>
    </row>
    <row r="57" spans="13:20" ht="30" customHeight="1">
      <c r="M57" s="93"/>
      <c r="N57" s="94"/>
      <c r="O57" s="68" t="s">
        <v>99</v>
      </c>
      <c r="P57" s="68" t="s">
        <v>208</v>
      </c>
      <c r="Q57" s="98">
        <v>8</v>
      </c>
      <c r="R57" s="99" t="s">
        <v>102</v>
      </c>
      <c r="S57" s="100">
        <v>0.85</v>
      </c>
      <c r="T57" s="72">
        <v>640000</v>
      </c>
    </row>
    <row r="58" spans="13:20" ht="30" customHeight="1">
      <c r="M58" s="77" t="s">
        <v>103</v>
      </c>
      <c r="N58" s="68" t="s">
        <v>209</v>
      </c>
      <c r="O58" s="68" t="s">
        <v>247</v>
      </c>
      <c r="P58" s="89" t="s">
        <v>210</v>
      </c>
      <c r="Q58" s="101">
        <v>1</v>
      </c>
      <c r="R58" s="74" t="s">
        <v>211</v>
      </c>
      <c r="S58" s="102">
        <v>1.1200000000000001</v>
      </c>
      <c r="T58" s="72">
        <v>860000</v>
      </c>
    </row>
    <row r="59" spans="13:20" ht="30" customHeight="1">
      <c r="M59" s="66"/>
      <c r="N59" s="103"/>
      <c r="O59" s="68" t="s">
        <v>247</v>
      </c>
      <c r="P59" s="89" t="s">
        <v>212</v>
      </c>
      <c r="Q59" s="69">
        <v>2</v>
      </c>
      <c r="R59" s="70" t="s">
        <v>107</v>
      </c>
      <c r="S59" s="71">
        <v>0.89</v>
      </c>
      <c r="T59" s="72">
        <v>860000</v>
      </c>
    </row>
    <row r="60" spans="13:20" ht="30" customHeight="1">
      <c r="M60" s="66"/>
      <c r="N60" s="103"/>
      <c r="O60" s="68" t="s">
        <v>247</v>
      </c>
      <c r="P60" s="89" t="s">
        <v>213</v>
      </c>
      <c r="Q60" s="69">
        <v>3</v>
      </c>
      <c r="R60" s="70" t="s">
        <v>108</v>
      </c>
      <c r="S60" s="71">
        <v>0.8</v>
      </c>
      <c r="T60" s="72">
        <v>860000</v>
      </c>
    </row>
    <row r="61" spans="13:20" ht="30" customHeight="1">
      <c r="M61" s="66"/>
      <c r="N61" s="103"/>
      <c r="O61" s="68" t="s">
        <v>214</v>
      </c>
      <c r="P61" s="89" t="s">
        <v>215</v>
      </c>
      <c r="Q61" s="73">
        <v>4</v>
      </c>
      <c r="R61" s="74" t="s">
        <v>216</v>
      </c>
      <c r="S61" s="104">
        <v>0.8</v>
      </c>
      <c r="T61" s="72">
        <v>860000</v>
      </c>
    </row>
    <row r="62" spans="13:20" ht="30" customHeight="1">
      <c r="M62" s="66"/>
      <c r="N62" s="103"/>
      <c r="O62" s="68" t="s">
        <v>109</v>
      </c>
      <c r="P62" s="89" t="s">
        <v>217</v>
      </c>
      <c r="Q62" s="73">
        <v>5</v>
      </c>
      <c r="R62" s="74" t="s">
        <v>218</v>
      </c>
      <c r="S62" s="75">
        <v>1.04</v>
      </c>
      <c r="T62" s="72">
        <v>860000</v>
      </c>
    </row>
    <row r="63" spans="13:20" ht="30" customHeight="1">
      <c r="M63" s="66"/>
      <c r="N63" s="103"/>
      <c r="O63" s="68" t="s">
        <v>109</v>
      </c>
      <c r="P63" s="89" t="s">
        <v>219</v>
      </c>
      <c r="Q63" s="69">
        <v>6</v>
      </c>
      <c r="R63" s="70" t="s">
        <v>110</v>
      </c>
      <c r="S63" s="71">
        <v>0.71</v>
      </c>
      <c r="T63" s="72">
        <v>860000</v>
      </c>
    </row>
    <row r="64" spans="13:20" ht="30" customHeight="1">
      <c r="M64" s="66"/>
      <c r="N64" s="103"/>
      <c r="O64" s="68" t="s">
        <v>111</v>
      </c>
      <c r="P64" s="89" t="s">
        <v>220</v>
      </c>
      <c r="Q64" s="69">
        <v>7</v>
      </c>
      <c r="R64" s="70" t="s">
        <v>112</v>
      </c>
      <c r="S64" s="71">
        <v>1.1299999999999999</v>
      </c>
      <c r="T64" s="72">
        <v>860000</v>
      </c>
    </row>
    <row r="65" spans="13:20" ht="30" customHeight="1">
      <c r="M65" s="93"/>
      <c r="N65" s="105"/>
      <c r="O65" s="68" t="s">
        <v>111</v>
      </c>
      <c r="P65" s="89" t="s">
        <v>221</v>
      </c>
      <c r="Q65" s="69">
        <v>8</v>
      </c>
      <c r="R65" s="70" t="s">
        <v>113</v>
      </c>
      <c r="S65" s="71">
        <v>1.04</v>
      </c>
      <c r="T65" s="72">
        <v>860000</v>
      </c>
    </row>
    <row r="66" spans="13:20" ht="30" customHeight="1">
      <c r="M66" s="77" t="s">
        <v>103</v>
      </c>
      <c r="N66" s="68" t="s">
        <v>104</v>
      </c>
      <c r="O66" s="68" t="s">
        <v>248</v>
      </c>
      <c r="P66" s="89" t="s">
        <v>222</v>
      </c>
      <c r="Q66" s="69">
        <v>9</v>
      </c>
      <c r="R66" s="70" t="s">
        <v>114</v>
      </c>
      <c r="S66" s="71">
        <v>1.03</v>
      </c>
      <c r="T66" s="72">
        <v>860000</v>
      </c>
    </row>
    <row r="67" spans="13:20" ht="30" customHeight="1">
      <c r="M67" s="66"/>
      <c r="N67" s="89" t="s">
        <v>105</v>
      </c>
      <c r="O67" s="68" t="s">
        <v>248</v>
      </c>
      <c r="P67" s="89" t="s">
        <v>223</v>
      </c>
      <c r="Q67" s="69">
        <v>10</v>
      </c>
      <c r="R67" s="70" t="s">
        <v>115</v>
      </c>
      <c r="S67" s="71">
        <v>1.1299999999999999</v>
      </c>
      <c r="T67" s="72">
        <v>860000</v>
      </c>
    </row>
    <row r="68" spans="13:20" ht="30" customHeight="1">
      <c r="M68" s="66"/>
      <c r="N68" s="89" t="s">
        <v>106</v>
      </c>
      <c r="O68" s="106" t="s">
        <v>116</v>
      </c>
      <c r="P68" s="89" t="s">
        <v>224</v>
      </c>
      <c r="Q68" s="69">
        <v>11</v>
      </c>
      <c r="R68" s="70" t="s">
        <v>117</v>
      </c>
      <c r="S68" s="71">
        <v>1.04</v>
      </c>
      <c r="T68" s="72">
        <v>860000</v>
      </c>
    </row>
    <row r="69" spans="13:20" ht="30" customHeight="1">
      <c r="M69" s="66"/>
      <c r="N69" s="103"/>
      <c r="O69" s="68" t="s">
        <v>137</v>
      </c>
      <c r="P69" s="89" t="s">
        <v>225</v>
      </c>
      <c r="Q69" s="73">
        <v>12</v>
      </c>
      <c r="R69" s="70" t="s">
        <v>118</v>
      </c>
      <c r="S69" s="107">
        <v>1.1299999999999999</v>
      </c>
      <c r="T69" s="72">
        <v>860000</v>
      </c>
    </row>
    <row r="70" spans="13:20" ht="30" customHeight="1">
      <c r="M70" s="66"/>
      <c r="N70" s="103"/>
      <c r="O70" s="68" t="s">
        <v>137</v>
      </c>
      <c r="P70" s="89" t="s">
        <v>226</v>
      </c>
      <c r="Q70" s="90">
        <v>12</v>
      </c>
      <c r="R70" s="70" t="s">
        <v>119</v>
      </c>
      <c r="S70" s="107">
        <v>0.8</v>
      </c>
      <c r="T70" s="72">
        <v>860000</v>
      </c>
    </row>
    <row r="71" spans="13:20" ht="30" customHeight="1">
      <c r="M71" s="66"/>
      <c r="N71" s="103"/>
      <c r="O71" s="68" t="s">
        <v>135</v>
      </c>
      <c r="P71" s="89" t="s">
        <v>227</v>
      </c>
      <c r="Q71" s="73">
        <v>13</v>
      </c>
      <c r="R71" s="74" t="s">
        <v>228</v>
      </c>
      <c r="S71" s="75">
        <v>1.03</v>
      </c>
      <c r="T71" s="72">
        <v>860000</v>
      </c>
    </row>
    <row r="72" spans="13:20" ht="30" customHeight="1">
      <c r="M72" s="66"/>
      <c r="N72" s="103"/>
      <c r="O72" s="68" t="s">
        <v>135</v>
      </c>
      <c r="P72" s="89" t="s">
        <v>229</v>
      </c>
      <c r="Q72" s="73">
        <v>14</v>
      </c>
      <c r="R72" s="74" t="s">
        <v>230</v>
      </c>
      <c r="S72" s="75">
        <v>0.54</v>
      </c>
      <c r="T72" s="72">
        <v>860000</v>
      </c>
    </row>
    <row r="73" spans="13:20" ht="30" customHeight="1">
      <c r="M73" s="66"/>
      <c r="N73" s="103"/>
      <c r="O73" s="68" t="s">
        <v>136</v>
      </c>
      <c r="P73" s="89" t="s">
        <v>231</v>
      </c>
      <c r="Q73" s="73">
        <v>15</v>
      </c>
      <c r="R73" s="74" t="s">
        <v>232</v>
      </c>
      <c r="S73" s="104">
        <v>0.81</v>
      </c>
      <c r="T73" s="72">
        <v>860000</v>
      </c>
    </row>
    <row r="74" spans="13:20" ht="30" customHeight="1">
      <c r="M74" s="66"/>
      <c r="N74" s="103"/>
      <c r="O74" s="68" t="s">
        <v>120</v>
      </c>
      <c r="P74" s="89" t="s">
        <v>233</v>
      </c>
      <c r="Q74" s="73">
        <v>16</v>
      </c>
      <c r="R74" s="70" t="s">
        <v>121</v>
      </c>
      <c r="S74" s="107">
        <v>1.2</v>
      </c>
      <c r="T74" s="72">
        <v>860000</v>
      </c>
    </row>
    <row r="75" spans="13:20" ht="30" customHeight="1">
      <c r="M75" s="66"/>
      <c r="N75" s="103"/>
      <c r="O75" s="68" t="s">
        <v>120</v>
      </c>
      <c r="P75" s="89" t="s">
        <v>234</v>
      </c>
      <c r="Q75" s="73">
        <v>16</v>
      </c>
      <c r="R75" s="70" t="s">
        <v>122</v>
      </c>
      <c r="S75" s="107">
        <v>0.81</v>
      </c>
      <c r="T75" s="72">
        <v>860000</v>
      </c>
    </row>
    <row r="76" spans="13:20" ht="30" customHeight="1">
      <c r="M76" s="66"/>
      <c r="N76" s="103"/>
      <c r="O76" s="68" t="s">
        <v>120</v>
      </c>
      <c r="P76" s="89" t="s">
        <v>235</v>
      </c>
      <c r="Q76" s="73">
        <v>16</v>
      </c>
      <c r="R76" s="70" t="s">
        <v>123</v>
      </c>
      <c r="S76" s="107">
        <v>1.1599999999999999</v>
      </c>
      <c r="T76" s="72">
        <v>860000</v>
      </c>
    </row>
    <row r="77" spans="13:20" ht="30" customHeight="1">
      <c r="M77" s="66"/>
      <c r="N77" s="103"/>
      <c r="O77" s="108" t="s">
        <v>236</v>
      </c>
      <c r="P77" s="89" t="s">
        <v>237</v>
      </c>
      <c r="Q77" s="109">
        <v>17</v>
      </c>
      <c r="R77" s="74" t="s">
        <v>124</v>
      </c>
      <c r="S77" s="110">
        <v>0.54</v>
      </c>
      <c r="T77" s="72">
        <v>860000</v>
      </c>
    </row>
    <row r="78" spans="13:20" ht="30" customHeight="1">
      <c r="M78" s="77" t="s">
        <v>125</v>
      </c>
      <c r="N78" s="78" t="s">
        <v>126</v>
      </c>
      <c r="O78" s="68" t="s">
        <v>138</v>
      </c>
      <c r="P78" s="68" t="s">
        <v>238</v>
      </c>
      <c r="Q78" s="73">
        <v>1</v>
      </c>
      <c r="R78" s="78" t="s">
        <v>127</v>
      </c>
      <c r="S78" s="75">
        <v>0.91</v>
      </c>
      <c r="T78" s="72">
        <v>850000</v>
      </c>
    </row>
    <row r="79" spans="13:20" ht="30" customHeight="1">
      <c r="M79" s="66"/>
      <c r="N79" s="67"/>
      <c r="O79" s="68" t="s">
        <v>139</v>
      </c>
      <c r="P79" s="68" t="s">
        <v>239</v>
      </c>
      <c r="Q79" s="73">
        <v>2</v>
      </c>
      <c r="R79" s="74" t="s">
        <v>240</v>
      </c>
      <c r="S79" s="75">
        <v>0.91</v>
      </c>
      <c r="T79" s="72">
        <v>850000</v>
      </c>
    </row>
    <row r="80" spans="13:20" ht="30" customHeight="1">
      <c r="M80" s="77" t="s">
        <v>125</v>
      </c>
      <c r="N80" s="78" t="s">
        <v>126</v>
      </c>
      <c r="O80" s="68" t="s">
        <v>128</v>
      </c>
      <c r="P80" s="68" t="s">
        <v>241</v>
      </c>
      <c r="Q80" s="69">
        <v>3</v>
      </c>
      <c r="R80" s="70" t="s">
        <v>129</v>
      </c>
      <c r="S80" s="71">
        <v>3.01</v>
      </c>
      <c r="T80" s="72">
        <v>850000</v>
      </c>
    </row>
    <row r="81" spans="13:20" ht="30" customHeight="1">
      <c r="M81" s="66"/>
      <c r="N81" s="67"/>
      <c r="O81" s="68" t="s">
        <v>128</v>
      </c>
      <c r="P81" s="68" t="s">
        <v>242</v>
      </c>
      <c r="Q81" s="69">
        <v>4</v>
      </c>
      <c r="R81" s="70" t="s">
        <v>130</v>
      </c>
      <c r="S81" s="71">
        <v>1.1000000000000001</v>
      </c>
      <c r="T81" s="72">
        <v>850000</v>
      </c>
    </row>
    <row r="82" spans="13:20" ht="30" customHeight="1">
      <c r="M82" s="66"/>
      <c r="N82" s="67"/>
      <c r="O82" s="106" t="s">
        <v>131</v>
      </c>
      <c r="P82" s="68" t="s">
        <v>243</v>
      </c>
      <c r="Q82" s="69">
        <v>5</v>
      </c>
      <c r="R82" s="70" t="s">
        <v>132</v>
      </c>
      <c r="S82" s="71">
        <v>0.91</v>
      </c>
      <c r="T82" s="72">
        <v>850000</v>
      </c>
    </row>
    <row r="83" spans="13:20" ht="30" customHeight="1">
      <c r="M83" s="66"/>
      <c r="N83" s="67"/>
      <c r="O83" s="68" t="s">
        <v>140</v>
      </c>
      <c r="P83" s="68" t="s">
        <v>244</v>
      </c>
      <c r="Q83" s="73">
        <v>6</v>
      </c>
      <c r="R83" s="74" t="s">
        <v>245</v>
      </c>
      <c r="S83" s="75">
        <v>1.1399999999999999</v>
      </c>
      <c r="T83" s="72">
        <v>850000</v>
      </c>
    </row>
    <row r="84" spans="13:20" ht="30" customHeight="1">
      <c r="M84" s="66"/>
      <c r="N84" s="67"/>
      <c r="O84" s="68" t="s">
        <v>140</v>
      </c>
      <c r="P84" s="68" t="s">
        <v>246</v>
      </c>
      <c r="Q84" s="73">
        <v>7</v>
      </c>
      <c r="R84" s="74" t="s">
        <v>133</v>
      </c>
      <c r="S84" s="75">
        <v>0.73</v>
      </c>
      <c r="T84" s="72">
        <v>850000</v>
      </c>
    </row>
    <row r="85" spans="13:20" ht="30" customHeight="1">
      <c r="M85" s="111"/>
      <c r="N85" s="111"/>
      <c r="O85" s="112"/>
      <c r="P85" s="111"/>
      <c r="Q85" s="111"/>
      <c r="R85" s="111"/>
      <c r="S85" s="112"/>
    </row>
    <row r="86" spans="13:20" ht="30" customHeight="1">
      <c r="M86" s="111"/>
      <c r="N86" s="111"/>
      <c r="O86" s="112"/>
      <c r="P86" s="111"/>
      <c r="Q86" s="111"/>
      <c r="R86" s="111"/>
      <c r="S86" s="112"/>
    </row>
    <row r="87" spans="13:20" ht="30" customHeight="1">
      <c r="M87" s="111"/>
      <c r="N87" s="111"/>
      <c r="O87" s="112"/>
      <c r="P87" s="111"/>
      <c r="Q87" s="111"/>
      <c r="R87" s="111" t="s">
        <v>256</v>
      </c>
      <c r="S87" s="112"/>
    </row>
    <row r="88" spans="13:20" ht="30" customHeight="1">
      <c r="M88" s="111"/>
      <c r="N88" s="111"/>
      <c r="O88" s="112"/>
      <c r="P88" s="111"/>
      <c r="Q88" s="111" t="s">
        <v>275</v>
      </c>
      <c r="R88" s="111" t="s">
        <v>257</v>
      </c>
      <c r="S88" s="112">
        <v>0.05</v>
      </c>
    </row>
    <row r="89" spans="13:20" ht="30" customHeight="1">
      <c r="M89" s="111"/>
      <c r="N89" s="111"/>
      <c r="O89" s="112"/>
      <c r="P89" s="111"/>
      <c r="Q89" s="111" t="s">
        <v>276</v>
      </c>
      <c r="R89" s="111" t="s">
        <v>258</v>
      </c>
      <c r="S89" s="112">
        <v>0.1</v>
      </c>
    </row>
    <row r="90" spans="13:20" ht="30" customHeight="1">
      <c r="M90" s="111"/>
      <c r="N90" s="111"/>
      <c r="O90" s="112"/>
      <c r="P90" s="111"/>
      <c r="Q90" s="111">
        <v>2</v>
      </c>
      <c r="R90" s="111" t="s">
        <v>259</v>
      </c>
      <c r="S90" s="112">
        <v>0.05</v>
      </c>
    </row>
    <row r="91" spans="13:20" ht="30" customHeight="1">
      <c r="M91" s="111"/>
      <c r="N91" s="111"/>
      <c r="O91" s="112"/>
      <c r="P91" s="111"/>
      <c r="Q91" s="111">
        <v>3</v>
      </c>
      <c r="R91" s="111" t="s">
        <v>260</v>
      </c>
      <c r="S91" s="69">
        <v>0.17</v>
      </c>
    </row>
    <row r="92" spans="13:20" ht="30" customHeight="1">
      <c r="M92" s="111"/>
      <c r="N92" s="111"/>
      <c r="O92" s="112"/>
      <c r="P92" s="111"/>
      <c r="Q92" s="111">
        <v>4</v>
      </c>
      <c r="R92" s="111" t="s">
        <v>261</v>
      </c>
      <c r="S92" s="69">
        <v>0.27</v>
      </c>
    </row>
    <row r="93" spans="13:20" ht="30" customHeight="1">
      <c r="M93" s="111"/>
      <c r="N93" s="111"/>
      <c r="O93" s="112"/>
      <c r="P93" s="111"/>
      <c r="Q93" s="111">
        <v>5</v>
      </c>
      <c r="R93" s="111" t="s">
        <v>262</v>
      </c>
      <c r="S93" s="69">
        <v>0.32</v>
      </c>
    </row>
    <row r="94" spans="13:20" ht="30" customHeight="1">
      <c r="M94" s="111"/>
      <c r="N94" s="111"/>
      <c r="O94" s="112"/>
      <c r="P94" s="111"/>
      <c r="Q94" s="111">
        <v>6</v>
      </c>
      <c r="R94" s="111" t="s">
        <v>263</v>
      </c>
      <c r="S94" s="69">
        <v>0.36</v>
      </c>
    </row>
    <row r="95" spans="13:20" ht="30" customHeight="1">
      <c r="M95" s="111"/>
      <c r="N95" s="111"/>
      <c r="O95" s="112"/>
      <c r="P95" s="111"/>
      <c r="Q95" s="111">
        <v>7</v>
      </c>
      <c r="R95" s="111" t="s">
        <v>264</v>
      </c>
      <c r="S95" s="112">
        <v>0.46</v>
      </c>
    </row>
    <row r="96" spans="13:20" ht="30" customHeight="1">
      <c r="M96" s="47"/>
      <c r="N96" s="59"/>
      <c r="O96" s="59"/>
      <c r="P96" s="113"/>
      <c r="Q96" s="114">
        <v>8</v>
      </c>
      <c r="R96" s="115" t="s">
        <v>265</v>
      </c>
      <c r="S96" s="116">
        <v>0.04</v>
      </c>
    </row>
    <row r="97" spans="13:19" ht="30" customHeight="1">
      <c r="M97" s="47"/>
      <c r="N97" s="59"/>
      <c r="O97" s="59"/>
      <c r="P97" s="113"/>
      <c r="Q97" s="114">
        <v>9</v>
      </c>
      <c r="R97" s="115" t="s">
        <v>266</v>
      </c>
      <c r="S97" s="116">
        <v>0.05</v>
      </c>
    </row>
    <row r="98" spans="13:19" ht="30" customHeight="1">
      <c r="M98" s="47"/>
      <c r="N98" s="59"/>
      <c r="O98" s="59"/>
      <c r="P98" s="113"/>
      <c r="Q98" s="114">
        <v>10</v>
      </c>
      <c r="R98" s="115" t="s">
        <v>267</v>
      </c>
      <c r="S98" s="116">
        <v>0.06</v>
      </c>
    </row>
    <row r="99" spans="13:19" ht="30" customHeight="1">
      <c r="M99" s="47"/>
      <c r="N99" s="117"/>
      <c r="O99" s="47"/>
      <c r="P99" s="118"/>
      <c r="Q99" s="114">
        <v>11</v>
      </c>
      <c r="R99" s="119" t="s">
        <v>268</v>
      </c>
      <c r="S99" s="116">
        <v>0.5</v>
      </c>
    </row>
    <row r="100" spans="13:19" ht="30" customHeight="1">
      <c r="M100" s="47"/>
      <c r="N100" s="117"/>
      <c r="O100" s="47"/>
      <c r="P100" s="118"/>
      <c r="Q100" s="114">
        <v>12</v>
      </c>
      <c r="R100" s="119" t="s">
        <v>269</v>
      </c>
      <c r="S100" s="116">
        <v>0.1</v>
      </c>
    </row>
    <row r="101" spans="13:19" ht="30" customHeight="1">
      <c r="M101" s="47"/>
      <c r="N101" s="117"/>
      <c r="O101" s="47"/>
      <c r="P101" s="118"/>
      <c r="Q101" s="114">
        <v>13</v>
      </c>
      <c r="R101" s="118" t="s">
        <v>270</v>
      </c>
      <c r="S101" s="116">
        <v>0.01</v>
      </c>
    </row>
    <row r="102" spans="13:19" ht="30" customHeight="1">
      <c r="M102" s="47"/>
      <c r="N102" s="117"/>
      <c r="O102" s="47"/>
      <c r="P102" s="118"/>
      <c r="Q102" s="114"/>
      <c r="R102" s="118" t="s">
        <v>271</v>
      </c>
      <c r="S102" s="116"/>
    </row>
    <row r="103" spans="13:19" ht="30" customHeight="1">
      <c r="M103" s="47"/>
      <c r="N103" s="117"/>
      <c r="O103" s="47"/>
      <c r="P103" s="118"/>
      <c r="Q103" s="114" t="s">
        <v>277</v>
      </c>
      <c r="R103" s="118" t="s">
        <v>272</v>
      </c>
      <c r="S103" s="120">
        <v>0.06</v>
      </c>
    </row>
    <row r="104" spans="13:19" ht="30" customHeight="1">
      <c r="M104" s="47"/>
      <c r="N104" s="117"/>
      <c r="O104" s="47"/>
      <c r="P104" s="118"/>
      <c r="Q104" s="114" t="s">
        <v>278</v>
      </c>
      <c r="R104" s="118" t="s">
        <v>273</v>
      </c>
      <c r="S104" s="120">
        <v>7.0000000000000007E-2</v>
      </c>
    </row>
    <row r="105" spans="13:19" ht="30" customHeight="1">
      <c r="M105" s="47"/>
      <c r="N105" s="117"/>
      <c r="O105" s="47"/>
      <c r="P105" s="118"/>
      <c r="Q105" s="114" t="s">
        <v>279</v>
      </c>
      <c r="R105" s="118" t="s">
        <v>274</v>
      </c>
      <c r="S105" s="90">
        <v>0.08</v>
      </c>
    </row>
    <row r="106" spans="13:19" ht="30" customHeight="1">
      <c r="M106" s="47"/>
      <c r="N106" s="117"/>
      <c r="O106" s="47"/>
      <c r="P106" s="118"/>
      <c r="Q106" s="114" t="s">
        <v>339</v>
      </c>
      <c r="R106" s="118" t="s">
        <v>339</v>
      </c>
      <c r="S106" s="116">
        <v>1</v>
      </c>
    </row>
    <row r="107" spans="13:19" ht="30" customHeight="1">
      <c r="M107" s="47"/>
      <c r="N107" s="117"/>
      <c r="O107" s="47"/>
      <c r="P107" s="118"/>
      <c r="Q107" s="114"/>
      <c r="R107" s="47"/>
      <c r="S107" s="116"/>
    </row>
    <row r="108" spans="13:19" ht="30" customHeight="1">
      <c r="M108" s="47"/>
      <c r="N108" s="117"/>
      <c r="O108" s="47"/>
      <c r="P108" s="118"/>
      <c r="Q108" s="114"/>
      <c r="R108" s="47" t="s">
        <v>284</v>
      </c>
      <c r="S108" s="116"/>
    </row>
    <row r="109" spans="13:19" ht="30" customHeight="1">
      <c r="M109" s="47"/>
      <c r="N109" s="117"/>
      <c r="O109" s="47"/>
      <c r="P109" s="118"/>
      <c r="Q109" s="114" t="s">
        <v>303</v>
      </c>
      <c r="R109" s="119" t="s">
        <v>285</v>
      </c>
      <c r="S109" s="116">
        <v>0.03</v>
      </c>
    </row>
    <row r="110" spans="13:19" ht="30" customHeight="1">
      <c r="M110" s="47"/>
      <c r="N110" s="117"/>
      <c r="O110" s="47"/>
      <c r="P110" s="118"/>
      <c r="Q110" s="114" t="s">
        <v>280</v>
      </c>
      <c r="R110" s="119" t="s">
        <v>286</v>
      </c>
      <c r="S110" s="116">
        <v>0.05</v>
      </c>
    </row>
    <row r="111" spans="13:19" ht="30" customHeight="1">
      <c r="M111" s="47"/>
      <c r="N111" s="117"/>
      <c r="O111" s="47"/>
      <c r="P111" s="118"/>
      <c r="Q111" s="114">
        <v>2</v>
      </c>
      <c r="R111" s="119" t="s">
        <v>287</v>
      </c>
      <c r="S111" s="116">
        <v>0.45</v>
      </c>
    </row>
    <row r="112" spans="13:19" ht="30" customHeight="1">
      <c r="M112" s="47"/>
      <c r="N112" s="117"/>
      <c r="O112" s="47"/>
      <c r="P112" s="118"/>
      <c r="Q112" s="114"/>
      <c r="R112" s="119" t="s">
        <v>288</v>
      </c>
      <c r="S112" s="116"/>
    </row>
    <row r="113" spans="13:19" ht="30" customHeight="1">
      <c r="M113" s="47"/>
      <c r="N113" s="117"/>
      <c r="O113" s="121"/>
      <c r="P113" s="122"/>
      <c r="Q113" s="47" t="s">
        <v>304</v>
      </c>
      <c r="R113" s="119" t="s">
        <v>289</v>
      </c>
      <c r="S113" s="116">
        <v>0.2</v>
      </c>
    </row>
    <row r="114" spans="13:19" ht="30" customHeight="1">
      <c r="M114" s="47"/>
      <c r="N114" s="117"/>
      <c r="O114" s="121"/>
      <c r="P114" s="122"/>
      <c r="Q114" s="47" t="s">
        <v>305</v>
      </c>
      <c r="R114" s="119" t="s">
        <v>290</v>
      </c>
      <c r="S114" s="116">
        <v>0.3</v>
      </c>
    </row>
    <row r="115" spans="13:19" ht="30" customHeight="1">
      <c r="M115" s="47"/>
      <c r="N115" s="47"/>
      <c r="O115" s="47"/>
      <c r="P115" s="118"/>
      <c r="Q115" s="47" t="s">
        <v>283</v>
      </c>
      <c r="R115" s="119" t="s">
        <v>291</v>
      </c>
      <c r="S115" s="29">
        <v>0.4</v>
      </c>
    </row>
    <row r="116" spans="13:19" ht="31.5" customHeight="1">
      <c r="M116" s="47"/>
      <c r="N116" s="47"/>
      <c r="O116" s="47"/>
      <c r="P116" s="118"/>
      <c r="Q116" s="47">
        <v>4</v>
      </c>
      <c r="R116" s="118" t="s">
        <v>292</v>
      </c>
      <c r="S116" s="116">
        <v>0.4</v>
      </c>
    </row>
    <row r="117" spans="13:19" ht="30" customHeight="1">
      <c r="M117" s="47"/>
      <c r="N117" s="47"/>
      <c r="O117" s="47"/>
      <c r="P117" s="118"/>
      <c r="Q117" s="114"/>
      <c r="R117" s="118" t="s">
        <v>293</v>
      </c>
      <c r="S117" s="116"/>
    </row>
    <row r="118" spans="13:19" ht="30" customHeight="1">
      <c r="M118" s="47"/>
      <c r="N118" s="47"/>
      <c r="O118" s="47"/>
      <c r="P118" s="118"/>
      <c r="Q118" s="114" t="s">
        <v>281</v>
      </c>
      <c r="R118" s="118" t="s">
        <v>294</v>
      </c>
      <c r="S118" s="116">
        <v>0.25</v>
      </c>
    </row>
    <row r="119" spans="13:19" ht="30" customHeight="1">
      <c r="M119" s="47"/>
      <c r="N119" s="47"/>
      <c r="O119" s="47"/>
      <c r="P119" s="118"/>
      <c r="Q119" s="114" t="s">
        <v>282</v>
      </c>
      <c r="R119" s="118" t="s">
        <v>295</v>
      </c>
      <c r="S119" s="116">
        <v>0.2</v>
      </c>
    </row>
    <row r="120" spans="13:19" ht="30" customHeight="1">
      <c r="M120" s="47"/>
      <c r="N120" s="47"/>
      <c r="O120" s="47"/>
      <c r="P120" s="118"/>
      <c r="Q120" s="114">
        <v>6</v>
      </c>
      <c r="R120" s="115" t="s">
        <v>296</v>
      </c>
      <c r="S120" s="73">
        <v>0.12</v>
      </c>
    </row>
    <row r="121" spans="13:19" ht="30" customHeight="1">
      <c r="M121" s="47"/>
      <c r="N121" s="47"/>
      <c r="O121" s="47"/>
      <c r="P121" s="113"/>
      <c r="Q121" s="114">
        <v>7</v>
      </c>
      <c r="R121" s="115" t="s">
        <v>297</v>
      </c>
      <c r="S121" s="120">
        <v>0.05</v>
      </c>
    </row>
    <row r="122" spans="13:19" ht="30" customHeight="1">
      <c r="M122" s="47"/>
      <c r="N122" s="47"/>
      <c r="O122" s="47"/>
      <c r="P122" s="113"/>
      <c r="Q122" s="114">
        <v>8</v>
      </c>
      <c r="R122" s="115" t="s">
        <v>298</v>
      </c>
      <c r="S122" s="120">
        <v>0.02</v>
      </c>
    </row>
    <row r="123" spans="13:19" ht="30" customHeight="1">
      <c r="M123" s="47"/>
      <c r="N123" s="47"/>
      <c r="O123" s="59"/>
      <c r="P123" s="113"/>
      <c r="Q123" s="114">
        <v>9</v>
      </c>
      <c r="R123" s="115" t="s">
        <v>299</v>
      </c>
      <c r="S123" s="120">
        <v>0.01</v>
      </c>
    </row>
    <row r="124" spans="13:19" ht="30" customHeight="1">
      <c r="M124" s="47"/>
      <c r="N124" s="47"/>
      <c r="O124" s="47"/>
      <c r="P124" s="118"/>
      <c r="Q124" s="114">
        <v>10</v>
      </c>
      <c r="R124" s="118" t="s">
        <v>300</v>
      </c>
      <c r="S124" s="123">
        <v>0.1</v>
      </c>
    </row>
    <row r="125" spans="13:19" ht="30" customHeight="1">
      <c r="M125" s="47"/>
      <c r="N125" s="47"/>
      <c r="O125" s="47"/>
      <c r="P125" s="118"/>
      <c r="Q125" s="114">
        <v>11</v>
      </c>
      <c r="R125" s="118" t="s">
        <v>301</v>
      </c>
      <c r="S125" s="116">
        <v>0.1</v>
      </c>
    </row>
    <row r="126" spans="13:19" ht="30" customHeight="1">
      <c r="M126" s="47"/>
      <c r="N126" s="47"/>
      <c r="O126" s="47"/>
      <c r="P126" s="118"/>
      <c r="Q126" s="114">
        <v>12</v>
      </c>
      <c r="R126" s="118" t="s">
        <v>302</v>
      </c>
      <c r="S126" s="116">
        <v>0.2</v>
      </c>
    </row>
    <row r="127" spans="13:19" ht="30" customHeight="1">
      <c r="M127" s="47"/>
      <c r="N127" s="47"/>
      <c r="O127" s="47"/>
      <c r="P127" s="118"/>
      <c r="Q127" s="114" t="s">
        <v>339</v>
      </c>
      <c r="R127" s="118" t="s">
        <v>339</v>
      </c>
      <c r="S127" s="116">
        <v>1</v>
      </c>
    </row>
    <row r="128" spans="13:19" ht="30" customHeight="1">
      <c r="M128" s="47"/>
      <c r="N128" s="47"/>
      <c r="O128" s="47"/>
      <c r="P128" s="113"/>
      <c r="Q128" s="114"/>
      <c r="R128" s="113"/>
      <c r="S128" s="116"/>
    </row>
    <row r="129" spans="13:19" ht="30" customHeight="1">
      <c r="M129" s="38"/>
      <c r="N129" s="38"/>
      <c r="O129" s="116"/>
      <c r="P129" s="38"/>
      <c r="Q129" s="124" t="s">
        <v>306</v>
      </c>
      <c r="R129" s="125">
        <v>860000</v>
      </c>
      <c r="S129" s="116"/>
    </row>
    <row r="130" spans="13:19" ht="30" customHeight="1">
      <c r="M130" s="38"/>
      <c r="N130" s="38"/>
      <c r="O130" s="116"/>
      <c r="P130" s="38"/>
      <c r="Q130" s="124" t="s">
        <v>307</v>
      </c>
      <c r="R130" s="125">
        <v>860000</v>
      </c>
      <c r="S130" s="116"/>
    </row>
    <row r="131" spans="13:19" ht="30" customHeight="1">
      <c r="M131" s="38"/>
      <c r="N131" s="38"/>
      <c r="O131" s="116"/>
      <c r="P131" s="38"/>
      <c r="Q131" s="124" t="s">
        <v>308</v>
      </c>
      <c r="R131" s="125">
        <v>840000</v>
      </c>
      <c r="S131" s="116"/>
    </row>
    <row r="132" spans="13:19" ht="30" customHeight="1">
      <c r="M132" s="38"/>
      <c r="N132" s="38"/>
      <c r="O132" s="116"/>
      <c r="P132" s="38"/>
      <c r="Q132" s="124" t="s">
        <v>309</v>
      </c>
      <c r="R132" s="125">
        <v>640000</v>
      </c>
      <c r="S132" s="116"/>
    </row>
    <row r="133" spans="13:19" ht="30" customHeight="1">
      <c r="Q133" s="124" t="s">
        <v>310</v>
      </c>
      <c r="R133" s="125">
        <v>860000</v>
      </c>
    </row>
    <row r="134" spans="13:19" ht="30" customHeight="1">
      <c r="Q134" s="124" t="s">
        <v>311</v>
      </c>
      <c r="R134" s="125">
        <v>850000</v>
      </c>
    </row>
  </sheetData>
  <sheetProtection algorithmName="SHA-512" hashValue="hL7obFcUZSDB1v/QdM1qtH6NI7oGB9Pjhx12sQYcB+WtPuRcRy1e6YuPRTJktwZiDH6Iawu13RrQExkT6u+C5Q==" saltValue="MBKBOlqXhwZh5TcnAUkvMg==" spinCount="100000" sheet="1" selectLockedCells="1"/>
  <mergeCells count="2">
    <mergeCell ref="A3:B3"/>
    <mergeCell ref="A16:B16"/>
  </mergeCells>
  <phoneticPr fontId="1" type="noConversion"/>
  <conditionalFormatting sqref="E4:E13">
    <cfRule type="expression" dxfId="1" priority="2">
      <formula>$E4="●"</formula>
    </cfRule>
  </conditionalFormatting>
  <conditionalFormatting sqref="E17:E21">
    <cfRule type="expression" dxfId="0" priority="1">
      <formula>$E17="●"</formula>
    </cfRule>
  </conditionalFormatting>
  <pageMargins left="0.7" right="0.7" top="0.75" bottom="0.75" header="0.3" footer="0.3"/>
  <pageSetup paperSize="9" scale="74" orientation="portrait" verticalDpi="0" r:id="rId1"/>
  <rowBreaks count="1" manualBreakCount="1">
    <brk id="26" max="9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Check Box 8">
              <controlPr defaultSize="0" autoFill="0" autoLine="0" autoPict="0">
                <anchor moveWithCells="1">
                  <from>
                    <xdr:col>8</xdr:col>
                    <xdr:colOff>28575</xdr:colOff>
                    <xdr:row>8</xdr:row>
                    <xdr:rowOff>47625</xdr:rowOff>
                  </from>
                  <to>
                    <xdr:col>8</xdr:col>
                    <xdr:colOff>390525</xdr:colOff>
                    <xdr:row>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Check Box 9">
              <controlPr defaultSize="0" autoFill="0" autoLine="0" autoPict="0">
                <anchor moveWithCells="1">
                  <from>
                    <xdr:col>8</xdr:col>
                    <xdr:colOff>28575</xdr:colOff>
                    <xdr:row>10</xdr:row>
                    <xdr:rowOff>114300</xdr:rowOff>
                  </from>
                  <to>
                    <xdr:col>8</xdr:col>
                    <xdr:colOff>390525</xdr:colOff>
                    <xdr:row>10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6" name="Check Box 10">
              <controlPr defaultSize="0" autoFill="0" autoLine="0" autoPict="0">
                <anchor moveWithCells="1">
                  <from>
                    <xdr:col>4</xdr:col>
                    <xdr:colOff>285750</xdr:colOff>
                    <xdr:row>14</xdr:row>
                    <xdr:rowOff>628650</xdr:rowOff>
                  </from>
                  <to>
                    <xdr:col>4</xdr:col>
                    <xdr:colOff>657225</xdr:colOff>
                    <xdr:row>14</xdr:row>
                    <xdr:rowOff>876300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defaultSize="0" autoFill="0" autoLine="0" autoPict="0">
                <anchor moveWithCells="1">
                  <from>
                    <xdr:col>4</xdr:col>
                    <xdr:colOff>285750</xdr:colOff>
                    <xdr:row>18</xdr:row>
                    <xdr:rowOff>152400</xdr:rowOff>
                  </from>
                  <to>
                    <xdr:col>4</xdr:col>
                    <xdr:colOff>657225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8" name="Check Box 12">
              <controlPr defaultSize="0" autoFill="0" autoLine="0" autoPict="0">
                <anchor moveWithCells="1">
                  <from>
                    <xdr:col>4</xdr:col>
                    <xdr:colOff>285750</xdr:colOff>
                    <xdr:row>20</xdr:row>
                    <xdr:rowOff>114300</xdr:rowOff>
                  </from>
                  <to>
                    <xdr:col>4</xdr:col>
                    <xdr:colOff>657225</xdr:colOff>
                    <xdr:row>20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9" name="Check Box 13">
              <controlPr defaultSize="0" autoFill="0" autoLine="0" autoPict="0">
                <anchor moveWithCells="1">
                  <from>
                    <xdr:col>4</xdr:col>
                    <xdr:colOff>285750</xdr:colOff>
                    <xdr:row>22</xdr:row>
                    <xdr:rowOff>38100</xdr:rowOff>
                  </from>
                  <to>
                    <xdr:col>4</xdr:col>
                    <xdr:colOff>657225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0" name="Check Box 14">
              <controlPr defaultSize="0" autoFill="0" autoLine="0" autoPict="0">
                <anchor moveWithCells="1">
                  <from>
                    <xdr:col>4</xdr:col>
                    <xdr:colOff>285750</xdr:colOff>
                    <xdr:row>24</xdr:row>
                    <xdr:rowOff>57150</xdr:rowOff>
                  </from>
                  <to>
                    <xdr:col>4</xdr:col>
                    <xdr:colOff>657225</xdr:colOff>
                    <xdr:row>24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1" name="Check Box 15">
              <controlPr defaultSize="0" autoFill="0" autoLine="0" autoPict="0">
                <anchor moveWithCells="1">
                  <from>
                    <xdr:col>4</xdr:col>
                    <xdr:colOff>285750</xdr:colOff>
                    <xdr:row>26</xdr:row>
                    <xdr:rowOff>133350</xdr:rowOff>
                  </from>
                  <to>
                    <xdr:col>4</xdr:col>
                    <xdr:colOff>657225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2" name="Check Box 16">
              <controlPr defaultSize="0" autoFill="0" autoLine="0" autoPict="0">
                <anchor moveWithCells="1">
                  <from>
                    <xdr:col>4</xdr:col>
                    <xdr:colOff>285750</xdr:colOff>
                    <xdr:row>28</xdr:row>
                    <xdr:rowOff>171450</xdr:rowOff>
                  </from>
                  <to>
                    <xdr:col>4</xdr:col>
                    <xdr:colOff>657225</xdr:colOff>
                    <xdr:row>29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3" name="Check Box 17">
              <controlPr defaultSize="0" autoFill="0" autoLine="0" autoPict="0">
                <anchor moveWithCells="1">
                  <from>
                    <xdr:col>4</xdr:col>
                    <xdr:colOff>285750</xdr:colOff>
                    <xdr:row>30</xdr:row>
                    <xdr:rowOff>238125</xdr:rowOff>
                  </from>
                  <to>
                    <xdr:col>4</xdr:col>
                    <xdr:colOff>657225</xdr:colOff>
                    <xdr:row>31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4" name="Check Box 18">
              <controlPr defaultSize="0" autoFill="0" autoLine="0" autoPict="0">
                <anchor moveWithCells="1">
                  <from>
                    <xdr:col>4</xdr:col>
                    <xdr:colOff>285750</xdr:colOff>
                    <xdr:row>32</xdr:row>
                    <xdr:rowOff>323850</xdr:rowOff>
                  </from>
                  <to>
                    <xdr:col>4</xdr:col>
                    <xdr:colOff>657225</xdr:colOff>
                    <xdr:row>33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5" name="Check Box 19">
              <controlPr defaultSize="0" autoFill="0" autoLine="0" autoPict="0">
                <anchor moveWithCells="1">
                  <from>
                    <xdr:col>4</xdr:col>
                    <xdr:colOff>285750</xdr:colOff>
                    <xdr:row>34</xdr:row>
                    <xdr:rowOff>285750</xdr:rowOff>
                  </from>
                  <to>
                    <xdr:col>4</xdr:col>
                    <xdr:colOff>657225</xdr:colOff>
                    <xdr:row>35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6" name="Check Box 20">
              <controlPr defaultSize="0" autoFill="0" autoLine="0" autoPict="0">
                <anchor moveWithCells="1">
                  <from>
                    <xdr:col>4</xdr:col>
                    <xdr:colOff>285750</xdr:colOff>
                    <xdr:row>36</xdr:row>
                    <xdr:rowOff>38100</xdr:rowOff>
                  </from>
                  <to>
                    <xdr:col>4</xdr:col>
                    <xdr:colOff>657225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7" name="Check Box 21">
              <controlPr defaultSize="0" autoFill="0" autoLine="0" autoPict="0">
                <anchor moveWithCells="1">
                  <from>
                    <xdr:col>4</xdr:col>
                    <xdr:colOff>723900</xdr:colOff>
                    <xdr:row>40</xdr:row>
                    <xdr:rowOff>47625</xdr:rowOff>
                  </from>
                  <to>
                    <xdr:col>8</xdr:col>
                    <xdr:colOff>257175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8" name="Check Box 22">
              <controlPr defaultSize="0" autoFill="0" autoLine="0" autoPict="0">
                <anchor moveWithCells="1">
                  <from>
                    <xdr:col>4</xdr:col>
                    <xdr:colOff>723900</xdr:colOff>
                    <xdr:row>41</xdr:row>
                    <xdr:rowOff>95250</xdr:rowOff>
                  </from>
                  <to>
                    <xdr:col>8</xdr:col>
                    <xdr:colOff>257175</xdr:colOff>
                    <xdr:row>41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9" name="Check Box 23">
              <controlPr defaultSize="0" autoFill="0" autoLine="0" autoPict="0">
                <anchor moveWithCells="1">
                  <from>
                    <xdr:col>4</xdr:col>
                    <xdr:colOff>723900</xdr:colOff>
                    <xdr:row>42</xdr:row>
                    <xdr:rowOff>104775</xdr:rowOff>
                  </from>
                  <to>
                    <xdr:col>8</xdr:col>
                    <xdr:colOff>257175</xdr:colOff>
                    <xdr:row>42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0" name="Check Box 24">
              <controlPr defaultSize="0" autoFill="0" autoLine="0" autoPict="0">
                <anchor moveWithCells="1">
                  <from>
                    <xdr:col>4</xdr:col>
                    <xdr:colOff>285750</xdr:colOff>
                    <xdr:row>37</xdr:row>
                    <xdr:rowOff>133350</xdr:rowOff>
                  </from>
                  <to>
                    <xdr:col>4</xdr:col>
                    <xdr:colOff>657225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1" name="Check Box 25">
              <controlPr defaultSize="0" autoFill="0" autoLine="0" autoPict="0">
                <anchor moveWithCells="1">
                  <from>
                    <xdr:col>4</xdr:col>
                    <xdr:colOff>609600</xdr:colOff>
                    <xdr:row>6</xdr:row>
                    <xdr:rowOff>304800</xdr:rowOff>
                  </from>
                  <to>
                    <xdr:col>8</xdr:col>
                    <xdr:colOff>104775</xdr:colOff>
                    <xdr:row>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2" name="Check Box 26">
              <controlPr defaultSize="0" autoFill="0" autoLine="0" autoPict="0">
                <anchor moveWithCells="1">
                  <from>
                    <xdr:col>4</xdr:col>
                    <xdr:colOff>609600</xdr:colOff>
                    <xdr:row>7</xdr:row>
                    <xdr:rowOff>447675</xdr:rowOff>
                  </from>
                  <to>
                    <xdr:col>8</xdr:col>
                    <xdr:colOff>104775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3" name="Check Box 27">
              <controlPr defaultSize="0" autoFill="0" autoLine="0" autoPict="0">
                <anchor moveWithCells="1">
                  <from>
                    <xdr:col>4</xdr:col>
                    <xdr:colOff>609600</xdr:colOff>
                    <xdr:row>12</xdr:row>
                    <xdr:rowOff>114300</xdr:rowOff>
                  </from>
                  <to>
                    <xdr:col>8</xdr:col>
                    <xdr:colOff>104775</xdr:colOff>
                    <xdr:row>12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4" name="Check Box 28">
              <controlPr defaultSize="0" autoFill="0" autoLine="0" autoPict="0">
                <anchor moveWithCells="1">
                  <from>
                    <xdr:col>4</xdr:col>
                    <xdr:colOff>609600</xdr:colOff>
                    <xdr:row>13</xdr:row>
                    <xdr:rowOff>95250</xdr:rowOff>
                  </from>
                  <to>
                    <xdr:col>8</xdr:col>
                    <xdr:colOff>104775</xdr:colOff>
                    <xdr:row>13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5" name="Check Box 29">
              <controlPr defaultSize="0" autoFill="0" autoLine="0" autoPict="0">
                <anchor moveWithCells="1">
                  <from>
                    <xdr:col>4</xdr:col>
                    <xdr:colOff>609600</xdr:colOff>
                    <xdr:row>14</xdr:row>
                    <xdr:rowOff>142875</xdr:rowOff>
                  </from>
                  <to>
                    <xdr:col>8</xdr:col>
                    <xdr:colOff>104775</xdr:colOff>
                    <xdr:row>14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6" name="Check Box 30">
              <controlPr defaultSize="0" autoFill="0" autoLine="0" autoPict="0">
                <anchor moveWithCells="1">
                  <from>
                    <xdr:col>4</xdr:col>
                    <xdr:colOff>609600</xdr:colOff>
                    <xdr:row>16</xdr:row>
                    <xdr:rowOff>104775</xdr:rowOff>
                  </from>
                  <to>
                    <xdr:col>8</xdr:col>
                    <xdr:colOff>104775</xdr:colOff>
                    <xdr:row>16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7" name="Check Box 31">
              <controlPr defaultSize="0" autoFill="0" autoLine="0" autoPict="0">
                <anchor moveWithCells="1">
                  <from>
                    <xdr:col>4</xdr:col>
                    <xdr:colOff>609600</xdr:colOff>
                    <xdr:row>17</xdr:row>
                    <xdr:rowOff>200025</xdr:rowOff>
                  </from>
                  <to>
                    <xdr:col>8</xdr:col>
                    <xdr:colOff>104775</xdr:colOff>
                    <xdr:row>18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28" name="Check Box 32">
              <controlPr defaultSize="0" autoFill="0" autoLine="0" autoPict="0">
                <anchor moveWithCells="1">
                  <from>
                    <xdr:col>4</xdr:col>
                    <xdr:colOff>276225</xdr:colOff>
                    <xdr:row>9</xdr:row>
                    <xdr:rowOff>304800</xdr:rowOff>
                  </from>
                  <to>
                    <xdr:col>4</xdr:col>
                    <xdr:colOff>600075</xdr:colOff>
                    <xdr:row>10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29" name="Check Box 33">
              <controlPr defaultSize="0" autoFill="0" autoLine="0" autoPict="0">
                <anchor moveWithCells="1">
                  <from>
                    <xdr:col>4</xdr:col>
                    <xdr:colOff>276225</xdr:colOff>
                    <xdr:row>14</xdr:row>
                    <xdr:rowOff>790575</xdr:rowOff>
                  </from>
                  <to>
                    <xdr:col>4</xdr:col>
                    <xdr:colOff>600075</xdr:colOff>
                    <xdr:row>14</xdr:row>
                    <xdr:rowOff>1038225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0" name="Check Box 34">
              <controlPr defaultSize="0" autoFill="0" autoLine="0" autoPict="0">
                <anchor moveWithCells="1">
                  <from>
                    <xdr:col>4</xdr:col>
                    <xdr:colOff>276225</xdr:colOff>
                    <xdr:row>19</xdr:row>
                    <xdr:rowOff>142875</xdr:rowOff>
                  </from>
                  <to>
                    <xdr:col>4</xdr:col>
                    <xdr:colOff>600075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1" name="Check Box 35">
              <controlPr defaultSize="0" autoFill="0" autoLine="0" autoPict="0">
                <anchor moveWithCells="1">
                  <from>
                    <xdr:col>4</xdr:col>
                    <xdr:colOff>276225</xdr:colOff>
                    <xdr:row>21</xdr:row>
                    <xdr:rowOff>180975</xdr:rowOff>
                  </from>
                  <to>
                    <xdr:col>4</xdr:col>
                    <xdr:colOff>600075</xdr:colOff>
                    <xdr:row>22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2" name="Check Box 36">
              <controlPr defaultSize="0" autoFill="0" autoLine="0" autoPict="0">
                <anchor moveWithCells="1">
                  <from>
                    <xdr:col>4</xdr:col>
                    <xdr:colOff>276225</xdr:colOff>
                    <xdr:row>23</xdr:row>
                    <xdr:rowOff>209550</xdr:rowOff>
                  </from>
                  <to>
                    <xdr:col>4</xdr:col>
                    <xdr:colOff>600075</xdr:colOff>
                    <xdr:row>24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3" name="Check Box 37">
              <controlPr defaultSize="0" autoFill="0" autoLine="0" autoPict="0">
                <anchor moveWithCells="1">
                  <from>
                    <xdr:col>4</xdr:col>
                    <xdr:colOff>276225</xdr:colOff>
                    <xdr:row>25</xdr:row>
                    <xdr:rowOff>333375</xdr:rowOff>
                  </from>
                  <to>
                    <xdr:col>4</xdr:col>
                    <xdr:colOff>600075</xdr:colOff>
                    <xdr:row>26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34" name="Check Box 38">
              <controlPr defaultSize="0" autoFill="0" autoLine="0" autoPict="0">
                <anchor moveWithCells="1">
                  <from>
                    <xdr:col>4</xdr:col>
                    <xdr:colOff>276225</xdr:colOff>
                    <xdr:row>28</xdr:row>
                    <xdr:rowOff>209550</xdr:rowOff>
                  </from>
                  <to>
                    <xdr:col>4</xdr:col>
                    <xdr:colOff>600075</xdr:colOff>
                    <xdr:row>29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35" name="Check Box 39">
              <controlPr defaultSize="0" autoFill="0" autoLine="0" autoPict="0">
                <anchor moveWithCells="1">
                  <from>
                    <xdr:col>4</xdr:col>
                    <xdr:colOff>276225</xdr:colOff>
                    <xdr:row>30</xdr:row>
                    <xdr:rowOff>342900</xdr:rowOff>
                  </from>
                  <to>
                    <xdr:col>4</xdr:col>
                    <xdr:colOff>600075</xdr:colOff>
                    <xdr:row>31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36" name="Check Box 40">
              <controlPr defaultSize="0" autoFill="0" autoLine="0" autoPict="0">
                <anchor moveWithCells="1">
                  <from>
                    <xdr:col>4</xdr:col>
                    <xdr:colOff>276225</xdr:colOff>
                    <xdr:row>33</xdr:row>
                    <xdr:rowOff>200025</xdr:rowOff>
                  </from>
                  <to>
                    <xdr:col>4</xdr:col>
                    <xdr:colOff>600075</xdr:colOff>
                    <xdr:row>34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K120"/>
  <sheetViews>
    <sheetView topLeftCell="W1" workbookViewId="0">
      <selection activeCell="AJ5" sqref="AJ5"/>
    </sheetView>
  </sheetViews>
  <sheetFormatPr defaultRowHeight="16.5"/>
  <cols>
    <col min="1" max="1" width="24" customWidth="1"/>
    <col min="2" max="2" width="43.75" customWidth="1"/>
    <col min="4" max="4" width="18.125" customWidth="1"/>
    <col min="6" max="7" width="21.125" customWidth="1"/>
    <col min="10" max="10" width="15" customWidth="1"/>
    <col min="19" max="19" width="40.75" customWidth="1"/>
    <col min="20" max="20" width="12.875" customWidth="1"/>
    <col min="21" max="21" width="16.125" customWidth="1"/>
    <col min="22" max="22" width="17.125" customWidth="1"/>
    <col min="26" max="26" width="35.5" customWidth="1"/>
    <col min="27" max="27" width="10.625" customWidth="1"/>
    <col min="36" max="36" width="29.875" customWidth="1"/>
  </cols>
  <sheetData>
    <row r="1" spans="4:37">
      <c r="J1" t="s">
        <v>313</v>
      </c>
      <c r="L1" t="s">
        <v>313</v>
      </c>
    </row>
    <row r="2" spans="4:37">
      <c r="F2" s="3">
        <f>INDEX( $E$4:$F$35, MATCH(Sheet1!B6,$E$4:$E$35)+1,2)</f>
        <v>0.8</v>
      </c>
      <c r="K2" s="3" t="e">
        <f>VLOOKUP(Sheet1!B4,'Sheet2 (2)'!$S$3:$U$18,3,0)</f>
        <v>#N/A</v>
      </c>
      <c r="L2" s="13" t="e">
        <f>HLOOKUP(K2,$K$4:$O$7,4,0)</f>
        <v>#N/A</v>
      </c>
      <c r="M2" s="3">
        <f ca="1">YEAR(TODAY())-Sheet1!B7</f>
        <v>2026</v>
      </c>
      <c r="W2" s="3"/>
    </row>
    <row r="3" spans="4:37">
      <c r="D3" t="s">
        <v>314</v>
      </c>
      <c r="R3">
        <v>1</v>
      </c>
      <c r="S3" s="7" t="s">
        <v>319</v>
      </c>
      <c r="T3" s="7">
        <v>1.35</v>
      </c>
      <c r="U3" s="5">
        <v>50</v>
      </c>
      <c r="AD3" s="3" t="e">
        <f>VLOOKUP(Sheet1!B4,'Sheet2 (2)'!$Z$5:$AD$20,'Sheet2 (2)'!AK3,0)</f>
        <v>#N/A</v>
      </c>
      <c r="AK3" s="3" t="e">
        <f>VLOOKUP(Sheet1!B8,'Sheet2 (2)'!$AJ$4:$AK$7,2,0)</f>
        <v>#N/A</v>
      </c>
    </row>
    <row r="4" spans="4:37">
      <c r="D4">
        <v>0</v>
      </c>
      <c r="E4">
        <v>0</v>
      </c>
      <c r="F4">
        <v>0.8</v>
      </c>
      <c r="J4" t="s">
        <v>318</v>
      </c>
      <c r="K4">
        <v>50</v>
      </c>
      <c r="L4">
        <v>40</v>
      </c>
      <c r="M4">
        <v>30</v>
      </c>
      <c r="N4">
        <v>20</v>
      </c>
      <c r="O4">
        <v>10</v>
      </c>
      <c r="R4">
        <v>2</v>
      </c>
      <c r="S4" s="7" t="s">
        <v>321</v>
      </c>
      <c r="T4" s="7">
        <v>1.25</v>
      </c>
      <c r="U4" s="4">
        <v>40</v>
      </c>
      <c r="AA4" t="s">
        <v>315</v>
      </c>
      <c r="AB4" t="s">
        <v>316</v>
      </c>
      <c r="AC4" t="s">
        <v>317</v>
      </c>
      <c r="AD4" t="s">
        <v>501</v>
      </c>
      <c r="AJ4" s="14" t="s">
        <v>337</v>
      </c>
      <c r="AK4">
        <v>2</v>
      </c>
    </row>
    <row r="5" spans="4:37">
      <c r="D5">
        <v>1</v>
      </c>
      <c r="E5">
        <v>10001</v>
      </c>
      <c r="F5">
        <v>0.8</v>
      </c>
      <c r="J5" t="s">
        <v>320</v>
      </c>
      <c r="K5">
        <v>10</v>
      </c>
      <c r="L5">
        <v>10</v>
      </c>
      <c r="M5">
        <v>10</v>
      </c>
      <c r="N5">
        <v>10</v>
      </c>
      <c r="O5">
        <v>10</v>
      </c>
      <c r="R5">
        <v>3</v>
      </c>
      <c r="S5" s="7" t="s">
        <v>323</v>
      </c>
      <c r="T5" s="7">
        <v>1.2</v>
      </c>
      <c r="U5" s="5">
        <v>50</v>
      </c>
      <c r="Y5">
        <v>1</v>
      </c>
      <c r="Z5" s="7" t="s">
        <v>319</v>
      </c>
      <c r="AA5">
        <v>1</v>
      </c>
      <c r="AB5">
        <v>0.8</v>
      </c>
      <c r="AC5">
        <v>0.6</v>
      </c>
      <c r="AD5">
        <v>1</v>
      </c>
      <c r="AJ5" t="s">
        <v>338</v>
      </c>
      <c r="AK5">
        <v>3</v>
      </c>
    </row>
    <row r="6" spans="4:37" ht="33">
      <c r="D6">
        <v>2</v>
      </c>
      <c r="E6">
        <v>30001</v>
      </c>
      <c r="F6">
        <v>0.82</v>
      </c>
      <c r="J6" t="s">
        <v>322</v>
      </c>
      <c r="K6">
        <v>1.7999999999999999E-2</v>
      </c>
      <c r="L6">
        <v>2.2499999999999999E-2</v>
      </c>
      <c r="M6">
        <v>0.03</v>
      </c>
      <c r="N6">
        <v>4.4999999999999998E-2</v>
      </c>
      <c r="O6">
        <v>0.09</v>
      </c>
      <c r="R6">
        <v>4</v>
      </c>
      <c r="S6" s="8" t="s">
        <v>333</v>
      </c>
      <c r="T6" s="7">
        <v>1</v>
      </c>
      <c r="U6" s="4">
        <v>40</v>
      </c>
      <c r="Y6">
        <v>2</v>
      </c>
      <c r="Z6" s="7" t="s">
        <v>321</v>
      </c>
      <c r="AA6">
        <v>1</v>
      </c>
      <c r="AB6">
        <v>0.8</v>
      </c>
      <c r="AC6">
        <v>0.6</v>
      </c>
      <c r="AD6" s="24">
        <v>1</v>
      </c>
      <c r="AJ6" s="14" t="s">
        <v>254</v>
      </c>
      <c r="AK6">
        <v>4</v>
      </c>
    </row>
    <row r="7" spans="4:37">
      <c r="D7">
        <v>3</v>
      </c>
      <c r="E7">
        <v>50001</v>
      </c>
      <c r="F7">
        <v>0.84</v>
      </c>
      <c r="J7" t="s">
        <v>324</v>
      </c>
      <c r="K7">
        <f ca="1">IF( $M$2&gt;=50, 0.1, 1-(K6*$M$2) )</f>
        <v>0.1</v>
      </c>
      <c r="L7">
        <f ca="1">IF( $M$2&gt;=40, 0.1, 1-(L6*$M$2) )</f>
        <v>0.1</v>
      </c>
      <c r="M7">
        <f ca="1">IF( $M$2&gt;=30, 0.1, 1-(M6*$M$2) )</f>
        <v>0.1</v>
      </c>
      <c r="N7">
        <f ca="1">IF( $M$2&gt;=20, 0.1, 1-(N6*$M$2) )</f>
        <v>0.1</v>
      </c>
      <c r="O7">
        <f ca="1">IF( $M$2&gt;=10, 0.1, 1-(O6*$M$2) )</f>
        <v>0.1</v>
      </c>
      <c r="S7" s="9" t="s">
        <v>334</v>
      </c>
      <c r="T7" s="7">
        <v>1</v>
      </c>
      <c r="U7" s="10">
        <v>30</v>
      </c>
      <c r="Y7">
        <v>3</v>
      </c>
      <c r="Z7" s="7" t="s">
        <v>323</v>
      </c>
      <c r="AA7">
        <v>1</v>
      </c>
      <c r="AB7">
        <v>0.8</v>
      </c>
      <c r="AC7">
        <v>0.6</v>
      </c>
      <c r="AD7" s="24">
        <v>1</v>
      </c>
      <c r="AJ7" t="s">
        <v>501</v>
      </c>
      <c r="AK7">
        <v>5</v>
      </c>
    </row>
    <row r="8" spans="4:37" ht="33">
      <c r="D8">
        <v>4</v>
      </c>
      <c r="E8">
        <v>100001</v>
      </c>
      <c r="F8">
        <v>0.86</v>
      </c>
      <c r="R8">
        <v>5</v>
      </c>
      <c r="S8" s="7" t="s">
        <v>325</v>
      </c>
      <c r="T8" s="7">
        <v>0.95</v>
      </c>
      <c r="U8" s="6">
        <v>30</v>
      </c>
      <c r="Y8">
        <v>4</v>
      </c>
      <c r="Z8" s="8" t="s">
        <v>333</v>
      </c>
      <c r="AA8">
        <v>1</v>
      </c>
      <c r="AB8">
        <v>0.8</v>
      </c>
      <c r="AC8">
        <v>0.6</v>
      </c>
      <c r="AD8" s="24">
        <v>1</v>
      </c>
    </row>
    <row r="9" spans="4:37">
      <c r="D9">
        <v>5</v>
      </c>
      <c r="E9">
        <v>150001</v>
      </c>
      <c r="F9">
        <v>0.88</v>
      </c>
      <c r="R9">
        <v>6</v>
      </c>
      <c r="S9" s="7" t="s">
        <v>326</v>
      </c>
      <c r="T9" s="7">
        <v>0.9</v>
      </c>
      <c r="U9" s="6">
        <v>30</v>
      </c>
      <c r="Y9">
        <v>4</v>
      </c>
      <c r="Z9" s="9" t="s">
        <v>334</v>
      </c>
      <c r="AA9">
        <v>1</v>
      </c>
      <c r="AB9">
        <v>0.8</v>
      </c>
      <c r="AC9">
        <v>0.6</v>
      </c>
      <c r="AD9" s="24">
        <v>1</v>
      </c>
    </row>
    <row r="10" spans="4:37">
      <c r="D10">
        <v>6</v>
      </c>
      <c r="E10">
        <v>200001</v>
      </c>
      <c r="F10">
        <v>0.9</v>
      </c>
      <c r="R10">
        <v>7</v>
      </c>
      <c r="S10" s="7" t="s">
        <v>327</v>
      </c>
      <c r="T10" s="7">
        <v>0.83</v>
      </c>
      <c r="U10" s="6">
        <v>30</v>
      </c>
      <c r="Y10">
        <v>5</v>
      </c>
      <c r="Z10" s="7" t="s">
        <v>325</v>
      </c>
      <c r="AA10">
        <v>1</v>
      </c>
      <c r="AB10">
        <v>0.8</v>
      </c>
      <c r="AC10">
        <v>0.6</v>
      </c>
      <c r="AD10" s="24">
        <v>1</v>
      </c>
    </row>
    <row r="11" spans="4:37">
      <c r="D11">
        <v>7</v>
      </c>
      <c r="E11">
        <v>350001</v>
      </c>
      <c r="F11">
        <v>0.92</v>
      </c>
      <c r="R11">
        <v>8</v>
      </c>
      <c r="S11" s="7" t="s">
        <v>328</v>
      </c>
      <c r="T11" s="7">
        <v>0.65</v>
      </c>
      <c r="U11" s="12">
        <v>20</v>
      </c>
      <c r="Y11">
        <v>6</v>
      </c>
      <c r="Z11" s="7" t="s">
        <v>326</v>
      </c>
      <c r="AA11">
        <v>1</v>
      </c>
      <c r="AB11">
        <v>0.85</v>
      </c>
      <c r="AC11">
        <v>0.65</v>
      </c>
      <c r="AD11" s="24">
        <v>1</v>
      </c>
    </row>
    <row r="12" spans="4:37">
      <c r="D12">
        <v>8</v>
      </c>
      <c r="E12">
        <v>500001</v>
      </c>
      <c r="F12">
        <v>0.94</v>
      </c>
      <c r="J12" t="s">
        <v>388</v>
      </c>
      <c r="L12" t="s">
        <v>313</v>
      </c>
      <c r="R12">
        <v>9</v>
      </c>
      <c r="S12" s="7" t="s">
        <v>336</v>
      </c>
      <c r="T12" s="7">
        <v>0.6</v>
      </c>
      <c r="U12" s="12">
        <v>20</v>
      </c>
      <c r="Y12">
        <v>7</v>
      </c>
      <c r="Z12" s="7" t="s">
        <v>327</v>
      </c>
      <c r="AA12">
        <v>1</v>
      </c>
      <c r="AB12">
        <v>0.85</v>
      </c>
      <c r="AC12">
        <v>0.65</v>
      </c>
      <c r="AD12" s="24">
        <v>1</v>
      </c>
    </row>
    <row r="13" spans="4:37">
      <c r="D13">
        <v>9</v>
      </c>
      <c r="E13">
        <v>650001</v>
      </c>
      <c r="F13">
        <v>0.96</v>
      </c>
      <c r="K13" s="3" t="e">
        <f>VLOOKUP(Sheet1!B4,'Sheet2 (2)'!$S$3:$U$18,3,0)</f>
        <v>#N/A</v>
      </c>
      <c r="L13" s="13" t="e">
        <f>HLOOKUP(K13,$K$15:$O$18,4,0)</f>
        <v>#N/A</v>
      </c>
      <c r="M13" s="3">
        <f ca="1">YEAR(TODAY())-Sheet1!D13</f>
        <v>2026</v>
      </c>
      <c r="S13" s="7" t="s">
        <v>335</v>
      </c>
      <c r="T13" s="7">
        <v>0.6</v>
      </c>
      <c r="U13" s="10">
        <v>30</v>
      </c>
      <c r="Y13">
        <v>8</v>
      </c>
      <c r="Z13" s="7" t="s">
        <v>328</v>
      </c>
      <c r="AA13">
        <v>1</v>
      </c>
      <c r="AB13">
        <v>0.85</v>
      </c>
      <c r="AC13">
        <v>0.65</v>
      </c>
      <c r="AD13" s="24">
        <v>1</v>
      </c>
    </row>
    <row r="14" spans="4:37">
      <c r="D14">
        <v>10</v>
      </c>
      <c r="E14">
        <v>800001</v>
      </c>
      <c r="F14">
        <v>0.98</v>
      </c>
      <c r="R14">
        <v>10</v>
      </c>
      <c r="S14" s="7" t="s">
        <v>329</v>
      </c>
      <c r="T14" s="7">
        <v>0.55000000000000004</v>
      </c>
      <c r="U14" s="12">
        <v>20</v>
      </c>
      <c r="Y14">
        <v>9</v>
      </c>
      <c r="Z14" s="7" t="s">
        <v>336</v>
      </c>
      <c r="AA14">
        <v>1</v>
      </c>
      <c r="AB14">
        <v>0.85</v>
      </c>
      <c r="AC14">
        <v>0.65</v>
      </c>
      <c r="AD14" s="24">
        <v>1</v>
      </c>
    </row>
    <row r="15" spans="4:37">
      <c r="D15">
        <v>11</v>
      </c>
      <c r="E15">
        <v>1000001</v>
      </c>
      <c r="F15">
        <v>1</v>
      </c>
      <c r="J15" t="s">
        <v>318</v>
      </c>
      <c r="K15">
        <v>50</v>
      </c>
      <c r="L15">
        <v>40</v>
      </c>
      <c r="M15">
        <v>30</v>
      </c>
      <c r="N15">
        <v>20</v>
      </c>
      <c r="O15">
        <v>10</v>
      </c>
      <c r="R15">
        <v>11</v>
      </c>
      <c r="S15" s="7" t="s">
        <v>330</v>
      </c>
      <c r="T15" s="7">
        <v>0.35</v>
      </c>
      <c r="U15" s="11">
        <v>10</v>
      </c>
      <c r="Y15">
        <v>9</v>
      </c>
      <c r="Z15" s="7" t="s">
        <v>335</v>
      </c>
      <c r="AA15">
        <v>1</v>
      </c>
      <c r="AB15">
        <v>0.85</v>
      </c>
      <c r="AC15">
        <v>0.65</v>
      </c>
      <c r="AD15" s="24">
        <v>1</v>
      </c>
    </row>
    <row r="16" spans="4:37">
      <c r="D16">
        <v>12</v>
      </c>
      <c r="E16">
        <v>1200001</v>
      </c>
      <c r="F16">
        <v>1.03</v>
      </c>
      <c r="J16" t="s">
        <v>320</v>
      </c>
      <c r="K16">
        <v>10</v>
      </c>
      <c r="L16">
        <v>10</v>
      </c>
      <c r="M16">
        <v>10</v>
      </c>
      <c r="N16">
        <v>10</v>
      </c>
      <c r="O16">
        <v>10</v>
      </c>
      <c r="R16">
        <v>12</v>
      </c>
      <c r="S16" s="7" t="s">
        <v>331</v>
      </c>
      <c r="T16" s="7">
        <v>0.3</v>
      </c>
      <c r="U16" s="11">
        <v>10</v>
      </c>
      <c r="Y16">
        <v>10</v>
      </c>
      <c r="Z16" s="7" t="s">
        <v>329</v>
      </c>
      <c r="AA16">
        <v>1</v>
      </c>
      <c r="AB16">
        <v>0.85</v>
      </c>
      <c r="AC16">
        <v>0.65</v>
      </c>
      <c r="AD16" s="24">
        <v>1</v>
      </c>
    </row>
    <row r="17" spans="4:31">
      <c r="D17">
        <v>13</v>
      </c>
      <c r="E17">
        <v>1600001</v>
      </c>
      <c r="F17">
        <v>1.06</v>
      </c>
      <c r="J17" t="s">
        <v>322</v>
      </c>
      <c r="K17">
        <v>1.7999999999999999E-2</v>
      </c>
      <c r="L17">
        <v>2.2499999999999999E-2</v>
      </c>
      <c r="M17">
        <v>0.03</v>
      </c>
      <c r="N17">
        <v>4.4999999999999998E-2</v>
      </c>
      <c r="O17">
        <v>0.09</v>
      </c>
      <c r="R17">
        <v>13</v>
      </c>
      <c r="S17" s="7" t="s">
        <v>332</v>
      </c>
      <c r="T17" s="7">
        <v>0.3</v>
      </c>
      <c r="U17" s="11">
        <v>10</v>
      </c>
      <c r="Y17">
        <v>11</v>
      </c>
      <c r="Z17" s="7" t="s">
        <v>330</v>
      </c>
      <c r="AA17">
        <v>1</v>
      </c>
      <c r="AB17">
        <v>0.85</v>
      </c>
      <c r="AC17">
        <v>0.65</v>
      </c>
      <c r="AD17" s="24">
        <v>1</v>
      </c>
    </row>
    <row r="18" spans="4:31">
      <c r="D18">
        <v>14</v>
      </c>
      <c r="E18">
        <v>2000001</v>
      </c>
      <c r="F18">
        <v>1.0900000000000001</v>
      </c>
      <c r="J18" t="s">
        <v>324</v>
      </c>
      <c r="K18">
        <f ca="1">IF( $M$13&gt;=50, 0.1, 1-(K17*$M$13) )</f>
        <v>0.1</v>
      </c>
      <c r="L18">
        <f t="shared" ref="L18:O18" ca="1" si="0">IF( $M$13&gt;=50, 0.1, 1-(L17*$M$13) )</f>
        <v>0.1</v>
      </c>
      <c r="M18">
        <f t="shared" ca="1" si="0"/>
        <v>0.1</v>
      </c>
      <c r="N18">
        <f t="shared" ca="1" si="0"/>
        <v>0.1</v>
      </c>
      <c r="O18">
        <f t="shared" ca="1" si="0"/>
        <v>0.1</v>
      </c>
      <c r="S18" s="160" t="s">
        <v>487</v>
      </c>
      <c r="T18" s="160">
        <v>0.15</v>
      </c>
      <c r="U18" s="161">
        <v>10</v>
      </c>
      <c r="Y18">
        <v>12</v>
      </c>
      <c r="Z18" s="7" t="s">
        <v>331</v>
      </c>
      <c r="AA18">
        <v>1</v>
      </c>
      <c r="AB18">
        <v>0.85</v>
      </c>
      <c r="AC18">
        <v>0.65</v>
      </c>
      <c r="AD18" s="24">
        <v>1</v>
      </c>
    </row>
    <row r="19" spans="4:31">
      <c r="D19">
        <v>15</v>
      </c>
      <c r="E19">
        <v>2500001</v>
      </c>
      <c r="F19">
        <v>1.1200000000000001</v>
      </c>
      <c r="Y19">
        <v>13</v>
      </c>
      <c r="Z19" s="7" t="s">
        <v>332</v>
      </c>
      <c r="AA19">
        <v>1</v>
      </c>
      <c r="AB19">
        <v>0.85</v>
      </c>
      <c r="AC19">
        <v>0.65</v>
      </c>
      <c r="AD19" s="24">
        <v>1</v>
      </c>
    </row>
    <row r="20" spans="4:31">
      <c r="D20">
        <v>16</v>
      </c>
      <c r="E20">
        <v>3000001</v>
      </c>
      <c r="F20">
        <v>1.1499999999999999</v>
      </c>
      <c r="Z20" s="160" t="s">
        <v>487</v>
      </c>
      <c r="AA20" s="24">
        <v>1</v>
      </c>
      <c r="AB20" s="24">
        <v>0.85</v>
      </c>
      <c r="AC20" s="24">
        <v>0.65</v>
      </c>
      <c r="AD20" s="24">
        <v>1</v>
      </c>
    </row>
    <row r="21" spans="4:31">
      <c r="D21">
        <v>17</v>
      </c>
      <c r="E21">
        <v>4000001</v>
      </c>
      <c r="F21">
        <v>1.18</v>
      </c>
    </row>
    <row r="22" spans="4:31">
      <c r="D22">
        <v>18</v>
      </c>
      <c r="E22">
        <v>5000001</v>
      </c>
      <c r="F22">
        <v>1.21</v>
      </c>
    </row>
    <row r="23" spans="4:31">
      <c r="D23">
        <v>19</v>
      </c>
      <c r="E23">
        <v>6000001</v>
      </c>
      <c r="F23">
        <v>1.24</v>
      </c>
    </row>
    <row r="24" spans="4:31">
      <c r="D24">
        <v>20</v>
      </c>
      <c r="E24">
        <v>7000001</v>
      </c>
      <c r="F24">
        <v>1.27</v>
      </c>
    </row>
    <row r="25" spans="4:31">
      <c r="D25">
        <v>21</v>
      </c>
      <c r="E25">
        <v>8000001</v>
      </c>
      <c r="F25">
        <v>1.3</v>
      </c>
    </row>
    <row r="26" spans="4:31">
      <c r="D26">
        <v>22</v>
      </c>
      <c r="E26">
        <v>9000001</v>
      </c>
      <c r="F26">
        <v>1.33</v>
      </c>
    </row>
    <row r="27" spans="4:31">
      <c r="D27">
        <v>23</v>
      </c>
      <c r="E27">
        <v>10000001</v>
      </c>
      <c r="F27">
        <v>1.36</v>
      </c>
      <c r="AA27" t="s">
        <v>485</v>
      </c>
      <c r="AB27" t="s">
        <v>486</v>
      </c>
      <c r="AC27">
        <f>IF(AND(Sheet1!C13="대수선허가",    Sheet1!B13&lt;&gt;"해당없음",  Sheet1!B13&lt;&gt;""       ),   'Sheet2 (2)'!AC28,1)</f>
        <v>1</v>
      </c>
      <c r="AD27">
        <f>IF(AND(Sheet1!C13="대수선신고",    Sheet1!B13&lt;&gt;"해당없음",      Sheet1!B13&lt;&gt;""       ),   'Sheet2 (2)'!AD28,    1)</f>
        <v>1</v>
      </c>
      <c r="AE27" s="3">
        <f>AC27*AD27</f>
        <v>1</v>
      </c>
    </row>
    <row r="28" spans="4:31">
      <c r="D28">
        <v>24</v>
      </c>
      <c r="E28">
        <v>20000001</v>
      </c>
      <c r="F28">
        <v>1.4</v>
      </c>
      <c r="Y28" s="24">
        <v>1</v>
      </c>
      <c r="Z28" s="7" t="s">
        <v>319</v>
      </c>
      <c r="AA28">
        <v>0.25</v>
      </c>
      <c r="AB28">
        <v>0.18</v>
      </c>
      <c r="AC28" t="e">
        <f>VLOOKUP(Sheet1!B4,'Sheet2 (2)'!$Z$28:$AB$42,2,0)</f>
        <v>#N/A</v>
      </c>
      <c r="AD28" s="24" t="e">
        <f>VLOOKUP(Sheet1!B4,'Sheet2 (2)'!$Z$28:$AB$42,3,0)</f>
        <v>#N/A</v>
      </c>
    </row>
    <row r="29" spans="4:31">
      <c r="D29">
        <v>25</v>
      </c>
      <c r="E29">
        <v>30000001</v>
      </c>
      <c r="F29">
        <v>1.45</v>
      </c>
      <c r="Y29" s="24">
        <v>2</v>
      </c>
      <c r="Z29" s="7" t="s">
        <v>321</v>
      </c>
      <c r="AA29" s="24">
        <v>0.25</v>
      </c>
      <c r="AB29" s="24">
        <v>0.18</v>
      </c>
    </row>
    <row r="30" spans="4:31">
      <c r="D30">
        <v>26</v>
      </c>
      <c r="E30">
        <v>40000001</v>
      </c>
      <c r="F30">
        <v>1.5</v>
      </c>
      <c r="Y30" s="24">
        <v>3</v>
      </c>
      <c r="Z30" s="7" t="s">
        <v>323</v>
      </c>
      <c r="AA30" s="24">
        <v>0.25</v>
      </c>
      <c r="AB30" s="24">
        <v>0.18</v>
      </c>
    </row>
    <row r="31" spans="4:31" ht="33">
      <c r="D31">
        <v>27</v>
      </c>
      <c r="E31">
        <v>50000001</v>
      </c>
      <c r="F31">
        <v>1.55</v>
      </c>
      <c r="Y31" s="24">
        <v>4</v>
      </c>
      <c r="Z31" s="8" t="s">
        <v>333</v>
      </c>
      <c r="AA31" s="24">
        <v>0.25</v>
      </c>
      <c r="AB31" s="24">
        <v>0.18</v>
      </c>
    </row>
    <row r="32" spans="4:31">
      <c r="D32">
        <v>28</v>
      </c>
      <c r="E32">
        <v>60000001</v>
      </c>
      <c r="F32">
        <v>1.6</v>
      </c>
      <c r="Y32" s="24">
        <v>4</v>
      </c>
      <c r="Z32" s="9" t="s">
        <v>334</v>
      </c>
      <c r="AA32" s="24">
        <v>0.25</v>
      </c>
      <c r="AB32" s="24">
        <v>0.18</v>
      </c>
    </row>
    <row r="33" spans="1:28">
      <c r="D33">
        <v>29</v>
      </c>
      <c r="E33">
        <v>70000001</v>
      </c>
      <c r="F33">
        <v>1.63</v>
      </c>
      <c r="Y33" s="24">
        <v>5</v>
      </c>
      <c r="Z33" s="7" t="s">
        <v>325</v>
      </c>
      <c r="AA33" s="24">
        <v>0.25</v>
      </c>
      <c r="AB33" s="24">
        <v>0.18</v>
      </c>
    </row>
    <row r="34" spans="1:28">
      <c r="D34">
        <v>30</v>
      </c>
      <c r="E34">
        <v>80000001</v>
      </c>
      <c r="F34">
        <v>1.66</v>
      </c>
      <c r="Y34" s="24">
        <v>6</v>
      </c>
      <c r="Z34" s="7" t="s">
        <v>326</v>
      </c>
      <c r="AA34" s="24">
        <v>0.25</v>
      </c>
      <c r="AB34" s="24">
        <v>0.18</v>
      </c>
    </row>
    <row r="35" spans="1:28">
      <c r="D35">
        <v>31</v>
      </c>
      <c r="E35">
        <v>90000001</v>
      </c>
      <c r="F35">
        <v>1.69</v>
      </c>
      <c r="Y35" s="24">
        <v>7</v>
      </c>
      <c r="Z35" s="7" t="s">
        <v>327</v>
      </c>
      <c r="AA35">
        <v>0.35</v>
      </c>
      <c r="AB35">
        <v>0.25</v>
      </c>
    </row>
    <row r="36" spans="1:28">
      <c r="Y36" s="24">
        <v>8</v>
      </c>
      <c r="Z36" s="7" t="s">
        <v>328</v>
      </c>
      <c r="AA36" s="24">
        <v>0.35</v>
      </c>
      <c r="AB36" s="24">
        <v>0.25</v>
      </c>
    </row>
    <row r="37" spans="1:28">
      <c r="Y37" s="24">
        <v>9</v>
      </c>
      <c r="Z37" s="7" t="s">
        <v>336</v>
      </c>
      <c r="AA37" s="24">
        <v>0.35</v>
      </c>
      <c r="AB37" s="24">
        <v>0.25</v>
      </c>
    </row>
    <row r="38" spans="1:28">
      <c r="Y38" s="24">
        <v>9</v>
      </c>
      <c r="Z38" s="7" t="s">
        <v>335</v>
      </c>
      <c r="AA38" s="24">
        <v>0.35</v>
      </c>
      <c r="AB38" s="24">
        <v>0.25</v>
      </c>
    </row>
    <row r="39" spans="1:28">
      <c r="Y39" s="24">
        <v>10</v>
      </c>
      <c r="Z39" s="7" t="s">
        <v>329</v>
      </c>
      <c r="AA39" s="24">
        <v>0.35</v>
      </c>
      <c r="AB39" s="24">
        <v>0.25</v>
      </c>
    </row>
    <row r="40" spans="1:28">
      <c r="Y40" s="24">
        <v>11</v>
      </c>
      <c r="Z40" s="7" t="s">
        <v>330</v>
      </c>
      <c r="AA40">
        <v>0.3</v>
      </c>
      <c r="AB40" s="24">
        <v>0.25</v>
      </c>
    </row>
    <row r="41" spans="1:28">
      <c r="Y41" s="24">
        <v>12</v>
      </c>
      <c r="Z41" s="7" t="s">
        <v>331</v>
      </c>
      <c r="AA41" s="24">
        <v>0.3</v>
      </c>
      <c r="AB41">
        <v>0.21</v>
      </c>
    </row>
    <row r="42" spans="1:28">
      <c r="Y42" s="24">
        <v>13</v>
      </c>
      <c r="Z42" s="7" t="s">
        <v>332</v>
      </c>
      <c r="AA42" s="24">
        <v>0.3</v>
      </c>
      <c r="AB42" s="24">
        <v>0.21</v>
      </c>
    </row>
    <row r="44" spans="1:28">
      <c r="B44" t="s">
        <v>345</v>
      </c>
      <c r="C44" t="s">
        <v>344</v>
      </c>
      <c r="D44">
        <v>2</v>
      </c>
      <c r="E44">
        <v>3</v>
      </c>
      <c r="F44">
        <v>4</v>
      </c>
      <c r="G44">
        <v>5</v>
      </c>
      <c r="H44">
        <v>6</v>
      </c>
      <c r="I44">
        <v>7</v>
      </c>
      <c r="J44">
        <v>8</v>
      </c>
      <c r="K44">
        <v>9</v>
      </c>
      <c r="L44">
        <v>10</v>
      </c>
      <c r="M44">
        <v>11</v>
      </c>
      <c r="N44">
        <v>12</v>
      </c>
      <c r="O44">
        <v>13</v>
      </c>
      <c r="P44" t="s">
        <v>343</v>
      </c>
      <c r="Q44" t="s">
        <v>342</v>
      </c>
      <c r="R44" t="s">
        <v>341</v>
      </c>
    </row>
    <row r="45" spans="1:28">
      <c r="A45" t="s">
        <v>255</v>
      </c>
      <c r="B45" t="b">
        <v>0</v>
      </c>
      <c r="C45" t="b">
        <v>0</v>
      </c>
      <c r="D45" t="b">
        <v>0</v>
      </c>
      <c r="E45" t="b">
        <v>0</v>
      </c>
      <c r="F45" t="b">
        <v>0</v>
      </c>
      <c r="G45" t="b">
        <v>0</v>
      </c>
      <c r="H45" t="b">
        <v>0</v>
      </c>
      <c r="I45" t="b">
        <v>0</v>
      </c>
      <c r="J45" t="b">
        <v>0</v>
      </c>
      <c r="K45" t="b">
        <v>0</v>
      </c>
      <c r="L45" t="b">
        <v>0</v>
      </c>
      <c r="M45" t="b">
        <v>0</v>
      </c>
      <c r="N45" t="b">
        <v>0</v>
      </c>
      <c r="O45" t="b">
        <v>0</v>
      </c>
      <c r="P45" t="b">
        <v>0</v>
      </c>
      <c r="Q45" t="b">
        <v>0</v>
      </c>
      <c r="R45" t="b">
        <v>0</v>
      </c>
    </row>
    <row r="46" spans="1:28">
      <c r="B46">
        <v>0.05</v>
      </c>
      <c r="C46">
        <v>0.1</v>
      </c>
      <c r="D46">
        <v>0.05</v>
      </c>
      <c r="E46">
        <v>0.17</v>
      </c>
      <c r="F46">
        <v>0.27</v>
      </c>
      <c r="G46">
        <v>0.32</v>
      </c>
      <c r="H46">
        <v>0.36</v>
      </c>
      <c r="I46">
        <v>0.46</v>
      </c>
      <c r="J46">
        <v>0.04</v>
      </c>
      <c r="K46">
        <v>0.05</v>
      </c>
      <c r="L46">
        <v>0.06</v>
      </c>
      <c r="M46">
        <v>0.5</v>
      </c>
      <c r="N46">
        <v>0.1</v>
      </c>
      <c r="O46">
        <v>0.01</v>
      </c>
      <c r="P46">
        <v>0.06</v>
      </c>
      <c r="Q46">
        <v>7.0000000000000007E-2</v>
      </c>
      <c r="R46">
        <v>0.08</v>
      </c>
    </row>
    <row r="47" spans="1:28">
      <c r="A47">
        <f>SUM(B47:R47)</f>
        <v>0</v>
      </c>
      <c r="B47">
        <f>IF(B45=TRUE,B46,0)</f>
        <v>0</v>
      </c>
      <c r="C47">
        <f t="shared" ref="C47:R47" si="1">IF(C45=TRUE,C46,0)</f>
        <v>0</v>
      </c>
      <c r="D47">
        <f t="shared" si="1"/>
        <v>0</v>
      </c>
      <c r="E47">
        <f t="shared" si="1"/>
        <v>0</v>
      </c>
      <c r="F47">
        <f t="shared" si="1"/>
        <v>0</v>
      </c>
      <c r="G47">
        <f t="shared" si="1"/>
        <v>0</v>
      </c>
      <c r="H47">
        <f t="shared" si="1"/>
        <v>0</v>
      </c>
      <c r="I47">
        <f t="shared" si="1"/>
        <v>0</v>
      </c>
      <c r="J47">
        <f t="shared" si="1"/>
        <v>0</v>
      </c>
      <c r="K47">
        <f t="shared" si="1"/>
        <v>0</v>
      </c>
      <c r="L47">
        <f t="shared" si="1"/>
        <v>0</v>
      </c>
      <c r="M47">
        <f t="shared" si="1"/>
        <v>0</v>
      </c>
      <c r="N47">
        <f t="shared" si="1"/>
        <v>0</v>
      </c>
      <c r="O47">
        <f t="shared" si="1"/>
        <v>0</v>
      </c>
      <c r="P47">
        <f t="shared" si="1"/>
        <v>0</v>
      </c>
      <c r="Q47">
        <f t="shared" si="1"/>
        <v>0</v>
      </c>
      <c r="R47">
        <f t="shared" si="1"/>
        <v>0</v>
      </c>
    </row>
    <row r="48" spans="1:28">
      <c r="A48" t="str">
        <f>IFERROR( HLOOKUP(TRUE,$B$45:$R$48,4,0),"")</f>
        <v/>
      </c>
      <c r="B48" t="s">
        <v>346</v>
      </c>
      <c r="C48" t="s">
        <v>347</v>
      </c>
      <c r="D48" t="s">
        <v>348</v>
      </c>
      <c r="E48" t="s">
        <v>349</v>
      </c>
      <c r="F48" t="s">
        <v>350</v>
      </c>
      <c r="G48" t="s">
        <v>351</v>
      </c>
      <c r="H48" t="s">
        <v>352</v>
      </c>
      <c r="I48" t="s">
        <v>353</v>
      </c>
      <c r="J48" t="s">
        <v>354</v>
      </c>
      <c r="K48" t="s">
        <v>355</v>
      </c>
      <c r="L48" t="s">
        <v>356</v>
      </c>
      <c r="M48" t="s">
        <v>357</v>
      </c>
      <c r="N48" t="s">
        <v>358</v>
      </c>
      <c r="O48" t="s">
        <v>359</v>
      </c>
      <c r="P48" t="s">
        <v>360</v>
      </c>
      <c r="Q48" t="s">
        <v>360</v>
      </c>
      <c r="R48" t="s">
        <v>360</v>
      </c>
    </row>
    <row r="52" spans="1:17">
      <c r="B52" t="s">
        <v>367</v>
      </c>
      <c r="C52" t="s">
        <v>366</v>
      </c>
      <c r="D52">
        <v>2</v>
      </c>
      <c r="E52" t="s">
        <v>365</v>
      </c>
      <c r="F52" t="s">
        <v>364</v>
      </c>
      <c r="G52" t="s">
        <v>363</v>
      </c>
      <c r="H52">
        <v>4</v>
      </c>
      <c r="I52" t="s">
        <v>362</v>
      </c>
      <c r="J52" t="s">
        <v>361</v>
      </c>
      <c r="K52">
        <v>6</v>
      </c>
      <c r="L52">
        <v>7</v>
      </c>
      <c r="M52">
        <v>8</v>
      </c>
      <c r="N52">
        <v>9</v>
      </c>
      <c r="O52">
        <v>10</v>
      </c>
      <c r="P52">
        <v>11</v>
      </c>
      <c r="Q52">
        <v>12</v>
      </c>
    </row>
    <row r="53" spans="1:17">
      <c r="A53" t="s">
        <v>368</v>
      </c>
      <c r="B53" t="b">
        <v>0</v>
      </c>
      <c r="C53" t="b">
        <v>0</v>
      </c>
      <c r="D53" t="b">
        <v>0</v>
      </c>
      <c r="E53" t="b">
        <v>0</v>
      </c>
      <c r="F53" t="b">
        <v>0</v>
      </c>
      <c r="G53" t="b">
        <v>0</v>
      </c>
      <c r="H53" t="b">
        <v>0</v>
      </c>
      <c r="I53" t="b">
        <v>0</v>
      </c>
      <c r="J53" t="b">
        <v>0</v>
      </c>
      <c r="K53" t="b">
        <v>0</v>
      </c>
      <c r="L53" t="b">
        <v>0</v>
      </c>
      <c r="M53" t="b">
        <v>0</v>
      </c>
      <c r="N53" t="b">
        <v>0</v>
      </c>
      <c r="O53" t="b">
        <v>0</v>
      </c>
      <c r="P53" t="b">
        <v>0</v>
      </c>
      <c r="Q53" t="b">
        <v>0</v>
      </c>
    </row>
    <row r="54" spans="1:17">
      <c r="B54">
        <v>0.03</v>
      </c>
      <c r="C54">
        <v>0.05</v>
      </c>
      <c r="D54">
        <v>0.45</v>
      </c>
      <c r="E54">
        <v>0.2</v>
      </c>
      <c r="F54">
        <v>0.3</v>
      </c>
      <c r="G54">
        <v>0.4</v>
      </c>
      <c r="H54">
        <v>0.4</v>
      </c>
      <c r="I54" t="s">
        <v>369</v>
      </c>
      <c r="J54">
        <v>0.2</v>
      </c>
      <c r="K54">
        <v>0.12</v>
      </c>
      <c r="L54">
        <v>0.05</v>
      </c>
      <c r="M54">
        <v>0.02</v>
      </c>
      <c r="N54">
        <v>0.01</v>
      </c>
      <c r="O54">
        <v>0.1</v>
      </c>
      <c r="P54">
        <v>0.1</v>
      </c>
      <c r="Q54">
        <v>0.2</v>
      </c>
    </row>
    <row r="55" spans="1:17">
      <c r="A55">
        <f>SUM(B55:Q55)</f>
        <v>0</v>
      </c>
      <c r="B55">
        <f>IF(B53=TRUE,B54,0)</f>
        <v>0</v>
      </c>
      <c r="C55">
        <f t="shared" ref="C55:Q55" si="2">IF(C53=TRUE,C54,0)</f>
        <v>0</v>
      </c>
      <c r="D55">
        <f t="shared" si="2"/>
        <v>0</v>
      </c>
      <c r="E55">
        <f t="shared" si="2"/>
        <v>0</v>
      </c>
      <c r="F55">
        <f t="shared" si="2"/>
        <v>0</v>
      </c>
      <c r="G55">
        <f t="shared" si="2"/>
        <v>0</v>
      </c>
      <c r="H55">
        <f t="shared" si="2"/>
        <v>0</v>
      </c>
      <c r="I55">
        <f t="shared" si="2"/>
        <v>0</v>
      </c>
      <c r="J55">
        <f t="shared" si="2"/>
        <v>0</v>
      </c>
      <c r="K55">
        <f t="shared" si="2"/>
        <v>0</v>
      </c>
      <c r="L55">
        <f t="shared" si="2"/>
        <v>0</v>
      </c>
      <c r="M55">
        <f t="shared" si="2"/>
        <v>0</v>
      </c>
      <c r="N55">
        <f t="shared" si="2"/>
        <v>0</v>
      </c>
      <c r="O55">
        <f t="shared" si="2"/>
        <v>0</v>
      </c>
      <c r="P55">
        <f t="shared" si="2"/>
        <v>0</v>
      </c>
      <c r="Q55">
        <f t="shared" si="2"/>
        <v>0</v>
      </c>
    </row>
    <row r="56" spans="1:17" ht="18" customHeight="1">
      <c r="A56" t="str">
        <f>IFERROR( HLOOKUP(TRUE,B53:Q56,4,0),"")</f>
        <v/>
      </c>
      <c r="B56" t="s">
        <v>370</v>
      </c>
      <c r="C56" t="s">
        <v>371</v>
      </c>
      <c r="D56" t="s">
        <v>372</v>
      </c>
      <c r="E56" t="s">
        <v>373</v>
      </c>
      <c r="F56" t="s">
        <v>374</v>
      </c>
      <c r="G56" t="s">
        <v>375</v>
      </c>
      <c r="H56" t="s">
        <v>376</v>
      </c>
      <c r="I56" t="s">
        <v>377</v>
      </c>
      <c r="J56" t="s">
        <v>378</v>
      </c>
      <c r="K56" t="s">
        <v>379</v>
      </c>
      <c r="L56" t="s">
        <v>380</v>
      </c>
      <c r="M56" t="s">
        <v>381</v>
      </c>
      <c r="N56" s="14" t="s">
        <v>382</v>
      </c>
      <c r="O56" t="s">
        <v>383</v>
      </c>
      <c r="P56" s="14" t="s">
        <v>384</v>
      </c>
      <c r="Q56" t="s">
        <v>385</v>
      </c>
    </row>
    <row r="60" spans="1:17" ht="49.5">
      <c r="A60" t="s">
        <v>436</v>
      </c>
      <c r="B60" s="15" t="s">
        <v>418</v>
      </c>
      <c r="C60" s="15" t="s">
        <v>391</v>
      </c>
      <c r="D60" s="16">
        <v>0.5</v>
      </c>
      <c r="G60">
        <f>IFERROR( VLOOKUP(Sheet1!AG1,'Sheet2 (2)'!$A$60:$D$74,4,0),"")</f>
        <v>0.5</v>
      </c>
    </row>
    <row r="61" spans="1:17" ht="49.5">
      <c r="A61" t="s">
        <v>437</v>
      </c>
      <c r="B61" s="17" t="s">
        <v>390</v>
      </c>
      <c r="C61" s="15" t="s">
        <v>391</v>
      </c>
      <c r="D61" s="16">
        <v>0.1</v>
      </c>
    </row>
    <row r="62" spans="1:17" ht="33">
      <c r="A62" t="s">
        <v>438</v>
      </c>
      <c r="B62" s="15" t="s">
        <v>392</v>
      </c>
      <c r="C62" s="15" t="s">
        <v>393</v>
      </c>
      <c r="D62" s="16">
        <v>0.1</v>
      </c>
    </row>
    <row r="63" spans="1:17" ht="33">
      <c r="A63" t="s">
        <v>439</v>
      </c>
      <c r="B63" s="17" t="s">
        <v>394</v>
      </c>
      <c r="C63" s="15" t="s">
        <v>395</v>
      </c>
      <c r="D63" s="16">
        <v>0.02</v>
      </c>
    </row>
    <row r="64" spans="1:17" ht="33">
      <c r="A64" t="s">
        <v>440</v>
      </c>
      <c r="B64" s="17" t="s">
        <v>396</v>
      </c>
      <c r="C64" s="15" t="s">
        <v>397</v>
      </c>
      <c r="D64" s="16">
        <v>0.1</v>
      </c>
    </row>
    <row r="65" spans="1:4" ht="33">
      <c r="A65" t="s">
        <v>441</v>
      </c>
      <c r="B65" s="17" t="s">
        <v>398</v>
      </c>
      <c r="C65" s="15" t="s">
        <v>399</v>
      </c>
      <c r="D65" s="16">
        <v>0.1</v>
      </c>
    </row>
    <row r="66" spans="1:4" ht="33">
      <c r="A66" t="s">
        <v>442</v>
      </c>
      <c r="B66" s="17" t="s">
        <v>400</v>
      </c>
      <c r="C66" s="15" t="s">
        <v>401</v>
      </c>
      <c r="D66" s="16">
        <v>0.1</v>
      </c>
    </row>
    <row r="67" spans="1:4" ht="33">
      <c r="A67" s="22" t="s">
        <v>443</v>
      </c>
      <c r="B67" s="17" t="s">
        <v>402</v>
      </c>
      <c r="C67" s="15" t="s">
        <v>403</v>
      </c>
      <c r="D67" s="16">
        <v>0.1</v>
      </c>
    </row>
    <row r="68" spans="1:4" ht="33">
      <c r="A68" s="22" t="s">
        <v>444</v>
      </c>
      <c r="B68" s="17" t="s">
        <v>404</v>
      </c>
      <c r="C68" s="15" t="s">
        <v>405</v>
      </c>
      <c r="D68" s="16">
        <v>0.1</v>
      </c>
    </row>
    <row r="69" spans="1:4" ht="33">
      <c r="A69" s="22" t="s">
        <v>445</v>
      </c>
      <c r="B69" s="17" t="s">
        <v>406</v>
      </c>
      <c r="C69" s="15" t="s">
        <v>407</v>
      </c>
      <c r="D69" s="16">
        <v>0.1</v>
      </c>
    </row>
    <row r="70" spans="1:4" ht="33">
      <c r="A70" s="22" t="s">
        <v>446</v>
      </c>
      <c r="B70" s="17" t="s">
        <v>408</v>
      </c>
      <c r="C70" s="15" t="s">
        <v>409</v>
      </c>
      <c r="D70" s="16">
        <v>0.1</v>
      </c>
    </row>
    <row r="71" spans="1:4">
      <c r="A71" s="22" t="s">
        <v>447</v>
      </c>
      <c r="B71" s="17" t="s">
        <v>410</v>
      </c>
      <c r="C71" s="17" t="s">
        <v>411</v>
      </c>
      <c r="D71" s="16">
        <v>0.1</v>
      </c>
    </row>
    <row r="72" spans="1:4" ht="33">
      <c r="A72" s="22" t="s">
        <v>448</v>
      </c>
      <c r="B72" s="17" t="s">
        <v>412</v>
      </c>
      <c r="C72" s="15" t="s">
        <v>413</v>
      </c>
      <c r="D72" s="16">
        <v>0.1</v>
      </c>
    </row>
    <row r="73" spans="1:4" ht="33">
      <c r="A73" s="22" t="s">
        <v>449</v>
      </c>
      <c r="B73" s="17" t="s">
        <v>414</v>
      </c>
      <c r="C73" s="15" t="s">
        <v>415</v>
      </c>
      <c r="D73" s="16">
        <v>0.1</v>
      </c>
    </row>
    <row r="74" spans="1:4">
      <c r="A74" s="22" t="s">
        <v>450</v>
      </c>
      <c r="B74" s="17" t="s">
        <v>416</v>
      </c>
      <c r="C74" s="17" t="s">
        <v>417</v>
      </c>
      <c r="D74" s="16">
        <v>0.03</v>
      </c>
    </row>
    <row r="83" spans="1:3">
      <c r="A83" t="s">
        <v>451</v>
      </c>
      <c r="B83" s="19" t="s">
        <v>419</v>
      </c>
      <c r="C83">
        <v>0.8</v>
      </c>
    </row>
    <row r="84" spans="1:3">
      <c r="A84" t="s">
        <v>452</v>
      </c>
      <c r="B84" s="19" t="s">
        <v>420</v>
      </c>
      <c r="C84">
        <v>0.9</v>
      </c>
    </row>
    <row r="85" spans="1:3">
      <c r="A85" t="s">
        <v>453</v>
      </c>
      <c r="B85" s="18" t="s">
        <v>422</v>
      </c>
      <c r="C85">
        <v>1</v>
      </c>
    </row>
    <row r="86" spans="1:3">
      <c r="A86" t="s">
        <v>454</v>
      </c>
      <c r="B86" s="18" t="s">
        <v>421</v>
      </c>
      <c r="C86">
        <v>0.7</v>
      </c>
    </row>
    <row r="93" spans="1:3">
      <c r="B93" s="21" t="s">
        <v>389</v>
      </c>
    </row>
    <row r="94" spans="1:3" ht="30" customHeight="1">
      <c r="A94" t="s">
        <v>455</v>
      </c>
      <c r="B94" s="21" t="s">
        <v>423</v>
      </c>
      <c r="C94">
        <v>1.5</v>
      </c>
    </row>
    <row r="95" spans="1:3" ht="30" customHeight="1">
      <c r="A95" t="s">
        <v>456</v>
      </c>
      <c r="B95" s="20" t="s">
        <v>424</v>
      </c>
      <c r="C95">
        <v>1.5</v>
      </c>
    </row>
    <row r="96" spans="1:3" ht="30" customHeight="1">
      <c r="A96" t="s">
        <v>457</v>
      </c>
      <c r="B96" s="21" t="s">
        <v>425</v>
      </c>
      <c r="C96">
        <v>1.5</v>
      </c>
    </row>
    <row r="97" spans="1:3" ht="30" customHeight="1">
      <c r="A97" t="s">
        <v>458</v>
      </c>
      <c r="B97" s="21" t="s">
        <v>426</v>
      </c>
      <c r="C97">
        <v>1.5</v>
      </c>
    </row>
    <row r="98" spans="1:3" ht="30" customHeight="1"/>
    <row r="99" spans="1:3" ht="30" customHeight="1"/>
    <row r="100" spans="1:3" ht="30" customHeight="1"/>
    <row r="101" spans="1:3" ht="30" customHeight="1"/>
    <row r="102" spans="1:3" ht="30" customHeight="1">
      <c r="B102" s="22" t="s">
        <v>389</v>
      </c>
      <c r="C102">
        <v>1</v>
      </c>
    </row>
    <row r="103" spans="1:3" ht="30" customHeight="1">
      <c r="A103" t="s">
        <v>459</v>
      </c>
      <c r="B103" s="23" t="s">
        <v>435</v>
      </c>
      <c r="C103">
        <v>0.25</v>
      </c>
    </row>
    <row r="104" spans="1:3" ht="30" customHeight="1">
      <c r="A104" t="s">
        <v>460</v>
      </c>
      <c r="B104" s="23" t="s">
        <v>427</v>
      </c>
      <c r="C104" s="24">
        <v>0.25</v>
      </c>
    </row>
    <row r="105" spans="1:3" ht="30" customHeight="1">
      <c r="A105" t="s">
        <v>461</v>
      </c>
      <c r="B105" s="22" t="s">
        <v>428</v>
      </c>
      <c r="C105" s="24">
        <v>0.25</v>
      </c>
    </row>
    <row r="106" spans="1:3" ht="30" customHeight="1">
      <c r="A106" t="s">
        <v>462</v>
      </c>
      <c r="B106" s="22" t="s">
        <v>429</v>
      </c>
      <c r="C106" s="24">
        <v>0.25</v>
      </c>
    </row>
    <row r="107" spans="1:3" ht="30" customHeight="1">
      <c r="A107" t="s">
        <v>463</v>
      </c>
      <c r="B107" s="22" t="s">
        <v>434</v>
      </c>
      <c r="C107" s="24">
        <v>0.25</v>
      </c>
    </row>
    <row r="108" spans="1:3" ht="30" customHeight="1">
      <c r="A108" t="s">
        <v>464</v>
      </c>
      <c r="B108" s="23" t="s">
        <v>430</v>
      </c>
      <c r="C108" s="24">
        <v>0.25</v>
      </c>
    </row>
    <row r="109" spans="1:3" ht="30" customHeight="1">
      <c r="A109" t="s">
        <v>465</v>
      </c>
      <c r="B109" s="23" t="s">
        <v>431</v>
      </c>
      <c r="C109" s="24">
        <v>0.25</v>
      </c>
    </row>
    <row r="110" spans="1:3" ht="30" customHeight="1">
      <c r="A110" t="s">
        <v>466</v>
      </c>
      <c r="B110" s="22" t="s">
        <v>432</v>
      </c>
      <c r="C110" s="24">
        <v>0.25</v>
      </c>
    </row>
    <row r="111" spans="1:3" ht="30" customHeight="1">
      <c r="A111" t="s">
        <v>467</v>
      </c>
      <c r="B111" s="23" t="s">
        <v>433</v>
      </c>
      <c r="C111" s="24">
        <v>0.25</v>
      </c>
    </row>
    <row r="112" spans="1:3" ht="82.5">
      <c r="A112" t="s">
        <v>468</v>
      </c>
      <c r="B112" s="23" t="s">
        <v>433</v>
      </c>
      <c r="C112" s="24">
        <v>0.25</v>
      </c>
    </row>
    <row r="114" spans="1:3">
      <c r="B114" s="25" t="s">
        <v>389</v>
      </c>
      <c r="C114">
        <v>1</v>
      </c>
    </row>
    <row r="115" spans="1:3">
      <c r="A115" s="24" t="s">
        <v>475</v>
      </c>
      <c r="B115" s="25" t="s">
        <v>469</v>
      </c>
      <c r="C115">
        <v>0.5</v>
      </c>
    </row>
    <row r="116" spans="1:3" ht="33">
      <c r="A116" s="24" t="s">
        <v>476</v>
      </c>
      <c r="B116" s="25" t="s">
        <v>470</v>
      </c>
      <c r="C116" s="24">
        <v>0.5</v>
      </c>
    </row>
    <row r="117" spans="1:3" ht="33">
      <c r="A117" s="24" t="s">
        <v>477</v>
      </c>
      <c r="B117" s="25" t="s">
        <v>471</v>
      </c>
      <c r="C117" s="24">
        <v>0.5</v>
      </c>
    </row>
    <row r="118" spans="1:3" ht="33">
      <c r="A118" s="24" t="s">
        <v>478</v>
      </c>
      <c r="B118" s="25" t="s">
        <v>472</v>
      </c>
      <c r="C118" s="24">
        <v>0.5</v>
      </c>
    </row>
    <row r="119" spans="1:3" ht="33">
      <c r="A119" s="24" t="s">
        <v>479</v>
      </c>
      <c r="B119" s="25" t="s">
        <v>473</v>
      </c>
      <c r="C119" s="24">
        <v>0.5</v>
      </c>
    </row>
    <row r="120" spans="1:3">
      <c r="A120" s="24" t="s">
        <v>480</v>
      </c>
      <c r="B120" s="25" t="s">
        <v>474</v>
      </c>
      <c r="C120" s="24">
        <v>0.5</v>
      </c>
    </row>
  </sheetData>
  <phoneticPr fontId="1" type="noConversion"/>
  <pageMargins left="0.7" right="0.7" top="0.75" bottom="0.75" header="0.3" footer="0.3"/>
  <pageSetup paperSize="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Sheet1</vt:lpstr>
      <vt:lpstr>Sheet2 (2)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2025-10-26T05:43:28Z</cp:lastPrinted>
  <dcterms:created xsi:type="dcterms:W3CDTF">2025-10-16T07:04:22Z</dcterms:created>
  <dcterms:modified xsi:type="dcterms:W3CDTF">2026-05-11T00:20:01Z</dcterms:modified>
</cp:coreProperties>
</file>