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★통계의 전부\인구및세대통계\인구및세대통계\2026\3월\"/>
    </mc:Choice>
  </mc:AlternateContent>
  <bookViews>
    <workbookView xWindow="0" yWindow="0" windowWidth="28800" windowHeight="12135" tabRatio="800"/>
  </bookViews>
  <sheets>
    <sheet name="2026년 3월 말 인구" sheetId="1" r:id="rId1"/>
    <sheet name="읍면동별인구구성비 (내국인)" sheetId="101" r:id="rId2"/>
    <sheet name="읍면동별인구구성비 (외국인)" sheetId="6517" r:id="rId3"/>
    <sheet name="2022년~2026년 월별인구 및 세대현황" sheetId="2" r:id="rId4"/>
    <sheet name="Sheet1" sheetId="6518" state="hidden" r:id="rId5"/>
  </sheets>
  <definedNames>
    <definedName name="_xlnm.Print_Area" localSheetId="3">'2022년~2026년 월별인구 및 세대현황'!$A$89:$G$125</definedName>
    <definedName name="_xlnm.Print_Area" localSheetId="0">'2026년 3월 말 인구'!$A$1:$X$51</definedName>
    <definedName name="_xlnm.Print_Titles" localSheetId="3">'2022년~2026년 월별인구 및 세대현황'!$1:$4</definedName>
  </definedNames>
  <calcPr calcId="162913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22" i="1" l="1"/>
  <c r="Q22" i="1"/>
  <c r="L13" i="1" l="1"/>
  <c r="L14" i="1"/>
  <c r="L15" i="1"/>
  <c r="V14" i="1"/>
  <c r="V15" i="1"/>
  <c r="U14" i="1"/>
  <c r="U15" i="1"/>
  <c r="U13" i="1"/>
  <c r="F13" i="1" s="1"/>
  <c r="V13" i="1"/>
  <c r="G13" i="1" s="1"/>
  <c r="E13" i="1" l="1"/>
  <c r="H13" i="1" s="1"/>
  <c r="I13" i="1" s="1"/>
  <c r="T13" i="1"/>
  <c r="W13" i="1" s="1"/>
  <c r="C11" i="101"/>
  <c r="D11" i="101"/>
  <c r="E11" i="101"/>
  <c r="O13" i="1"/>
  <c r="B11" i="101" s="1"/>
  <c r="R13" i="1" l="1"/>
  <c r="U9" i="1"/>
  <c r="V9" i="1"/>
  <c r="U10" i="1"/>
  <c r="V10" i="1"/>
  <c r="U11" i="1"/>
  <c r="V11" i="1"/>
  <c r="U12" i="1"/>
  <c r="V12" i="1"/>
  <c r="U16" i="1"/>
  <c r="V16" i="1"/>
  <c r="U17" i="1"/>
  <c r="O9" i="1" l="1"/>
  <c r="U40" i="1" l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V47" i="1"/>
  <c r="U48" i="1"/>
  <c r="V48" i="1"/>
  <c r="U49" i="1"/>
  <c r="V49" i="1"/>
  <c r="V39" i="1"/>
  <c r="U39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V23" i="1"/>
  <c r="U23" i="1"/>
  <c r="V17" i="1"/>
  <c r="U18" i="1"/>
  <c r="V18" i="1"/>
  <c r="U19" i="1"/>
  <c r="V19" i="1"/>
  <c r="U20" i="1"/>
  <c r="V20" i="1"/>
  <c r="U21" i="1"/>
  <c r="V21" i="1"/>
  <c r="D20" i="6517"/>
  <c r="C20" i="6517"/>
  <c r="K38" i="1"/>
  <c r="K22" i="1"/>
  <c r="K8" i="1"/>
  <c r="O19" i="1"/>
  <c r="R19" i="1" s="1"/>
  <c r="O20" i="1"/>
  <c r="R20" i="1" s="1"/>
  <c r="O21" i="1"/>
  <c r="R21" i="1" s="1"/>
  <c r="K7" i="1" l="1"/>
  <c r="V22" i="1"/>
  <c r="U22" i="1"/>
  <c r="U38" i="1"/>
  <c r="V38" i="1"/>
  <c r="V8" i="1"/>
  <c r="U8" i="1"/>
  <c r="F41" i="1" l="1"/>
  <c r="Q8" i="1"/>
  <c r="P8" i="1"/>
  <c r="Q38" i="1"/>
  <c r="P38" i="1"/>
  <c r="F11" i="1"/>
  <c r="F9" i="1"/>
  <c r="G9" i="1"/>
  <c r="F10" i="1"/>
  <c r="G10" i="1"/>
  <c r="G11" i="1"/>
  <c r="F12" i="1"/>
  <c r="G12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9" i="1"/>
  <c r="G39" i="1"/>
  <c r="F40" i="1"/>
  <c r="G40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L21" i="1"/>
  <c r="L19" i="1"/>
  <c r="E14" i="1" l="1"/>
  <c r="H14" i="1" s="1"/>
  <c r="I14" i="1" s="1"/>
  <c r="P7" i="1"/>
  <c r="E9" i="1"/>
  <c r="F8" i="1"/>
  <c r="O38" i="1"/>
  <c r="O8" i="1"/>
  <c r="T39" i="1"/>
  <c r="L20" i="1" l="1"/>
  <c r="T24" i="1"/>
  <c r="C18" i="101"/>
  <c r="D18" i="101"/>
  <c r="D17" i="101"/>
  <c r="E18" i="101"/>
  <c r="E17" i="101"/>
  <c r="C17" i="101"/>
  <c r="T19" i="1"/>
  <c r="W19" i="1" s="1"/>
  <c r="E19" i="1" l="1"/>
  <c r="H19" i="1" s="1"/>
  <c r="I19" i="1" s="1"/>
  <c r="G8" i="1"/>
  <c r="R8" i="1"/>
  <c r="B17" i="101"/>
  <c r="O22" i="1"/>
  <c r="Q7" i="1"/>
  <c r="O7" i="1" l="1"/>
  <c r="D6" i="6517"/>
  <c r="C6" i="6517"/>
  <c r="B8" i="6517"/>
  <c r="B9" i="6517"/>
  <c r="B10" i="6517"/>
  <c r="B11" i="6517"/>
  <c r="B12" i="6517"/>
  <c r="B13" i="6517"/>
  <c r="B14" i="6517"/>
  <c r="B15" i="6517"/>
  <c r="B16" i="6517"/>
  <c r="B17" i="6517"/>
  <c r="B18" i="6517"/>
  <c r="B19" i="6517"/>
  <c r="F38" i="1" l="1"/>
  <c r="G38" i="1"/>
  <c r="E38" i="1" l="1"/>
  <c r="B38" i="6517" l="1"/>
  <c r="B39" i="6517"/>
  <c r="B40" i="6517"/>
  <c r="B41" i="6517"/>
  <c r="B42" i="6517"/>
  <c r="B43" i="6517"/>
  <c r="B44" i="6517"/>
  <c r="B45" i="6517"/>
  <c r="B46" i="6517"/>
  <c r="B47" i="6517"/>
  <c r="B37" i="6517"/>
  <c r="B22" i="6517"/>
  <c r="B23" i="6517"/>
  <c r="B24" i="6517"/>
  <c r="B25" i="6517"/>
  <c r="B26" i="6517"/>
  <c r="B27" i="6517"/>
  <c r="B28" i="6517"/>
  <c r="B29" i="6517"/>
  <c r="B30" i="6517"/>
  <c r="B31" i="6517"/>
  <c r="B32" i="6517"/>
  <c r="B33" i="6517"/>
  <c r="B34" i="6517"/>
  <c r="B35" i="6517"/>
  <c r="B21" i="6517"/>
  <c r="C36" i="6517"/>
  <c r="C5" i="6517" s="1"/>
  <c r="D36" i="6517"/>
  <c r="B7" i="6517"/>
  <c r="B6" i="6517"/>
  <c r="F22" i="1" l="1"/>
  <c r="F7" i="1" s="1"/>
  <c r="B36" i="6517"/>
  <c r="C7" i="101"/>
  <c r="E18" i="1"/>
  <c r="T49" i="1" l="1"/>
  <c r="T48" i="1"/>
  <c r="T47" i="1"/>
  <c r="T46" i="1"/>
  <c r="T45" i="1"/>
  <c r="T44" i="1"/>
  <c r="T43" i="1"/>
  <c r="T42" i="1"/>
  <c r="T41" i="1"/>
  <c r="T40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3" i="1"/>
  <c r="T21" i="1"/>
  <c r="T20" i="1"/>
  <c r="W20" i="1" s="1"/>
  <c r="T18" i="1"/>
  <c r="W18" i="1" s="1"/>
  <c r="T17" i="1"/>
  <c r="T16" i="1"/>
  <c r="W16" i="1" s="1"/>
  <c r="T15" i="1"/>
  <c r="W15" i="1" s="1"/>
  <c r="T14" i="1"/>
  <c r="W14" i="1" s="1"/>
  <c r="T12" i="1"/>
  <c r="T11" i="1"/>
  <c r="T10" i="1"/>
  <c r="T9" i="1"/>
  <c r="O49" i="1"/>
  <c r="O48" i="1"/>
  <c r="O47" i="1"/>
  <c r="O46" i="1"/>
  <c r="O45" i="1"/>
  <c r="O44" i="1"/>
  <c r="O43" i="1"/>
  <c r="O42" i="1"/>
  <c r="O41" i="1"/>
  <c r="O40" i="1"/>
  <c r="O39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18" i="1"/>
  <c r="R18" i="1" s="1"/>
  <c r="O17" i="1"/>
  <c r="R17" i="1" s="1"/>
  <c r="O16" i="1"/>
  <c r="R16" i="1" s="1"/>
  <c r="O15" i="1"/>
  <c r="R15" i="1" s="1"/>
  <c r="O14" i="1"/>
  <c r="R14" i="1" s="1"/>
  <c r="O12" i="1"/>
  <c r="R12" i="1" s="1"/>
  <c r="O11" i="1"/>
  <c r="R11" i="1" s="1"/>
  <c r="O10" i="1"/>
  <c r="R10" i="1" s="1"/>
  <c r="B18" i="101" l="1"/>
  <c r="T38" i="1"/>
  <c r="G22" i="1" l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23" i="1"/>
  <c r="E22" i="1" l="1"/>
  <c r="G7" i="1"/>
  <c r="E15" i="1"/>
  <c r="E16" i="1"/>
  <c r="E17" i="1"/>
  <c r="E20" i="1"/>
  <c r="E21" i="1"/>
  <c r="E12" i="1"/>
  <c r="H12" i="1" s="1"/>
  <c r="E11" i="1"/>
  <c r="E10" i="1"/>
  <c r="E7" i="1" l="1"/>
  <c r="E8" i="1"/>
  <c r="H9" i="1"/>
  <c r="H20" i="1"/>
  <c r="I20" i="1" s="1"/>
  <c r="L9" i="1"/>
  <c r="H8" i="1" l="1"/>
  <c r="B20" i="6517"/>
  <c r="F150" i="2" l="1"/>
  <c r="F149" i="2" l="1"/>
  <c r="B10" i="101"/>
  <c r="E8" i="101" l="1"/>
  <c r="E5" i="101"/>
  <c r="E6" i="101"/>
  <c r="E7" i="101"/>
  <c r="E9" i="101"/>
  <c r="E10" i="101"/>
  <c r="E12" i="101"/>
  <c r="E13" i="101"/>
  <c r="E14" i="101"/>
  <c r="E15" i="101"/>
  <c r="E16" i="101"/>
  <c r="E19" i="101"/>
  <c r="E20" i="101"/>
  <c r="E21" i="101"/>
  <c r="E22" i="101"/>
  <c r="E23" i="101"/>
  <c r="E24" i="101"/>
  <c r="E25" i="101"/>
  <c r="E26" i="101"/>
  <c r="E27" i="101"/>
  <c r="E28" i="101"/>
  <c r="E29" i="101"/>
  <c r="E30" i="101"/>
  <c r="E31" i="101"/>
  <c r="E32" i="101"/>
  <c r="E33" i="101"/>
  <c r="E34" i="101"/>
  <c r="E35" i="101"/>
  <c r="E36" i="101"/>
  <c r="E37" i="101"/>
  <c r="E38" i="101"/>
  <c r="E39" i="101"/>
  <c r="E40" i="101"/>
  <c r="E41" i="101"/>
  <c r="E42" i="101"/>
  <c r="E43" i="101"/>
  <c r="E44" i="101"/>
  <c r="E45" i="101"/>
  <c r="E46" i="101"/>
  <c r="E47" i="101"/>
  <c r="E146" i="2"/>
  <c r="R9" i="1" l="1"/>
  <c r="D5" i="101" l="1"/>
  <c r="D6" i="101"/>
  <c r="D7" i="101"/>
  <c r="D8" i="101"/>
  <c r="D9" i="101"/>
  <c r="D10" i="101"/>
  <c r="D12" i="101"/>
  <c r="D13" i="101"/>
  <c r="D14" i="101"/>
  <c r="D15" i="101"/>
  <c r="D16" i="101"/>
  <c r="D19" i="101"/>
  <c r="D20" i="101"/>
  <c r="D21" i="101"/>
  <c r="D22" i="101"/>
  <c r="D23" i="101"/>
  <c r="D24" i="101"/>
  <c r="D25" i="101"/>
  <c r="D26" i="101"/>
  <c r="D27" i="101"/>
  <c r="D28" i="101"/>
  <c r="D29" i="101"/>
  <c r="D30" i="101"/>
  <c r="D31" i="101"/>
  <c r="D32" i="101"/>
  <c r="D33" i="101"/>
  <c r="D34" i="101"/>
  <c r="D35" i="101"/>
  <c r="D36" i="101"/>
  <c r="D37" i="101"/>
  <c r="D38" i="101"/>
  <c r="D39" i="101"/>
  <c r="D40" i="101"/>
  <c r="D41" i="101"/>
  <c r="D42" i="101"/>
  <c r="D43" i="101"/>
  <c r="D44" i="101"/>
  <c r="D45" i="101"/>
  <c r="D46" i="101"/>
  <c r="D47" i="101"/>
  <c r="E40" i="1" l="1"/>
  <c r="E41" i="1"/>
  <c r="E42" i="1"/>
  <c r="E43" i="1"/>
  <c r="E44" i="1"/>
  <c r="E45" i="1"/>
  <c r="E46" i="1"/>
  <c r="E47" i="1"/>
  <c r="E48" i="1"/>
  <c r="W24" i="1" l="1"/>
  <c r="W34" i="1"/>
  <c r="W35" i="1"/>
  <c r="W23" i="1"/>
  <c r="W27" i="1"/>
  <c r="E39" i="1"/>
  <c r="W32" i="1"/>
  <c r="T22" i="1"/>
  <c r="H23" i="1"/>
  <c r="W10" i="1"/>
  <c r="W11" i="1"/>
  <c r="W12" i="1"/>
  <c r="W25" i="1"/>
  <c r="W26" i="1"/>
  <c r="W28" i="1"/>
  <c r="W29" i="1"/>
  <c r="W30" i="1"/>
  <c r="W33" i="1"/>
  <c r="W36" i="1"/>
  <c r="W37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7" i="1"/>
  <c r="W41" i="1" l="1"/>
  <c r="W39" i="1"/>
  <c r="H39" i="1"/>
  <c r="H22" i="1"/>
  <c r="W43" i="1"/>
  <c r="W31" i="1"/>
  <c r="W47" i="1"/>
  <c r="W46" i="1"/>
  <c r="W45" i="1"/>
  <c r="W42" i="1"/>
  <c r="W48" i="1"/>
  <c r="W44" i="1"/>
  <c r="W40" i="1"/>
  <c r="W22" i="1"/>
  <c r="B6" i="101" l="1"/>
  <c r="C6" i="101"/>
  <c r="B7" i="101"/>
  <c r="B8" i="101"/>
  <c r="C8" i="101"/>
  <c r="B9" i="101"/>
  <c r="C9" i="101"/>
  <c r="C10" i="101"/>
  <c r="B12" i="101"/>
  <c r="C12" i="101"/>
  <c r="B13" i="101"/>
  <c r="C13" i="101"/>
  <c r="B14" i="101"/>
  <c r="C14" i="101"/>
  <c r="B15" i="101"/>
  <c r="C15" i="101"/>
  <c r="B16" i="101"/>
  <c r="C16" i="101"/>
  <c r="B19" i="101"/>
  <c r="C19" i="101"/>
  <c r="B20" i="101"/>
  <c r="C20" i="101"/>
  <c r="B21" i="101"/>
  <c r="C21" i="101"/>
  <c r="B22" i="101"/>
  <c r="C22" i="101"/>
  <c r="B23" i="101"/>
  <c r="C23" i="101"/>
  <c r="B24" i="101"/>
  <c r="C24" i="101"/>
  <c r="B25" i="101"/>
  <c r="C25" i="101"/>
  <c r="B26" i="101"/>
  <c r="C26" i="101"/>
  <c r="B27" i="101"/>
  <c r="C27" i="101"/>
  <c r="B28" i="101"/>
  <c r="C28" i="101"/>
  <c r="B29" i="101"/>
  <c r="C29" i="101"/>
  <c r="B30" i="101"/>
  <c r="C30" i="101"/>
  <c r="B31" i="101"/>
  <c r="C31" i="101"/>
  <c r="B32" i="101"/>
  <c r="C32" i="101"/>
  <c r="B33" i="101"/>
  <c r="C33" i="101"/>
  <c r="B34" i="101"/>
  <c r="C34" i="101"/>
  <c r="B35" i="101"/>
  <c r="C35" i="101"/>
  <c r="B36" i="101"/>
  <c r="C36" i="101"/>
  <c r="B37" i="101"/>
  <c r="C37" i="101"/>
  <c r="B38" i="101"/>
  <c r="C38" i="101"/>
  <c r="B39" i="101"/>
  <c r="C39" i="101"/>
  <c r="B40" i="101"/>
  <c r="C40" i="101"/>
  <c r="B41" i="101"/>
  <c r="C41" i="101"/>
  <c r="B42" i="101"/>
  <c r="C42" i="101"/>
  <c r="B43" i="101"/>
  <c r="C43" i="101"/>
  <c r="B44" i="101"/>
  <c r="C44" i="101"/>
  <c r="B45" i="101"/>
  <c r="C45" i="101"/>
  <c r="B46" i="101"/>
  <c r="C46" i="101"/>
  <c r="B47" i="101"/>
  <c r="C47" i="101"/>
  <c r="C5" i="101"/>
  <c r="B5" i="101"/>
  <c r="F11" i="101" s="1"/>
  <c r="F17" i="101" l="1"/>
  <c r="F18" i="101"/>
  <c r="F9" i="101"/>
  <c r="F15" i="101"/>
  <c r="G133" i="2"/>
  <c r="I39" i="1" l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I22" i="1"/>
  <c r="I23" i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10" i="1"/>
  <c r="I10" i="1" s="1"/>
  <c r="H11" i="1"/>
  <c r="I11" i="1" s="1"/>
  <c r="I12" i="1"/>
  <c r="H15" i="1"/>
  <c r="I15" i="1" s="1"/>
  <c r="H16" i="1"/>
  <c r="I16" i="1" s="1"/>
  <c r="H18" i="1"/>
  <c r="I18" i="1" s="1"/>
  <c r="F131" i="2" l="1"/>
  <c r="G131" i="2" s="1"/>
  <c r="F130" i="2" l="1"/>
  <c r="G130" i="2" l="1"/>
  <c r="F129" i="2" l="1"/>
  <c r="G129" i="2" s="1"/>
  <c r="F128" i="2" l="1"/>
  <c r="G128" i="2" s="1"/>
  <c r="F127" i="2"/>
  <c r="G127" i="2" s="1"/>
  <c r="F126" i="2" l="1"/>
  <c r="G126" i="2" s="1"/>
  <c r="F125" i="2" l="1"/>
  <c r="G125" i="2" s="1"/>
  <c r="L10" i="1" l="1"/>
  <c r="L11" i="1"/>
  <c r="L12" i="1"/>
  <c r="L16" i="1"/>
  <c r="L17" i="1"/>
  <c r="L18" i="1"/>
  <c r="L8" i="1" l="1"/>
  <c r="F124" i="2"/>
  <c r="G123" i="2"/>
  <c r="G124" i="2" l="1"/>
  <c r="F122" i="2"/>
  <c r="G122" i="2" s="1"/>
  <c r="F121" i="2" l="1"/>
  <c r="G121" i="2" s="1"/>
  <c r="L46" i="1"/>
  <c r="L43" i="1"/>
  <c r="L44" i="1"/>
  <c r="L48" i="1"/>
  <c r="L47" i="1"/>
  <c r="F120" i="2" l="1"/>
  <c r="G120" i="2" s="1"/>
  <c r="F119" i="2"/>
  <c r="B22" i="1" l="1"/>
  <c r="L23" i="1"/>
  <c r="L24" i="1"/>
  <c r="L25" i="1"/>
  <c r="L26" i="1"/>
  <c r="L27" i="1"/>
  <c r="G119" i="2" l="1"/>
  <c r="F118" i="2" l="1"/>
  <c r="G118" i="2" s="1"/>
  <c r="F117" i="2"/>
  <c r="G117" i="2" s="1"/>
  <c r="F116" i="2"/>
  <c r="G116" i="2" l="1"/>
  <c r="L33" i="1" l="1"/>
  <c r="F115" i="2" l="1"/>
  <c r="G115" i="2" s="1"/>
  <c r="F114" i="2" l="1"/>
  <c r="F113" i="2"/>
  <c r="G113" i="2" s="1"/>
  <c r="G114" i="2" l="1"/>
  <c r="F112" i="2"/>
  <c r="G112" i="2" s="1"/>
  <c r="G103" i="2" l="1"/>
  <c r="G102" i="2"/>
  <c r="F111" i="2" l="1"/>
  <c r="G111" i="2" s="1"/>
  <c r="B105" i="2" l="1"/>
  <c r="B106" i="2"/>
  <c r="B107" i="2"/>
  <c r="B108" i="2"/>
  <c r="B109" i="2"/>
  <c r="B104" i="2"/>
  <c r="F110" i="2" l="1"/>
  <c r="G110" i="2" s="1"/>
  <c r="F109" i="2"/>
  <c r="G109" i="2" s="1"/>
  <c r="F108" i="2" l="1"/>
  <c r="G108" i="2" s="1"/>
  <c r="L49" i="1" l="1"/>
  <c r="L40" i="1"/>
  <c r="L41" i="1"/>
  <c r="L42" i="1"/>
  <c r="L45" i="1"/>
  <c r="L39" i="1"/>
  <c r="L28" i="1"/>
  <c r="L29" i="1"/>
  <c r="L30" i="1"/>
  <c r="L31" i="1"/>
  <c r="L32" i="1"/>
  <c r="L34" i="1"/>
  <c r="L35" i="1"/>
  <c r="L36" i="1"/>
  <c r="L37" i="1"/>
  <c r="L22" i="1" l="1"/>
  <c r="L38" i="1"/>
  <c r="F106" i="2"/>
  <c r="G106" i="2" s="1"/>
  <c r="F107" i="2"/>
  <c r="G107" i="2" s="1"/>
  <c r="L7" i="1" l="1"/>
  <c r="F105" i="2"/>
  <c r="G105" i="2" s="1"/>
  <c r="F104" i="2"/>
  <c r="G104" i="2" s="1"/>
  <c r="B38" i="1" l="1"/>
  <c r="B7" i="1" l="1"/>
  <c r="F100" i="2" l="1"/>
  <c r="G100" i="2" s="1"/>
  <c r="F101" i="2"/>
  <c r="G101" i="2" s="1"/>
  <c r="F99" i="2" l="1"/>
  <c r="G99" i="2" s="1"/>
  <c r="F96" i="2" l="1"/>
  <c r="G96" i="2" s="1"/>
  <c r="F97" i="2"/>
  <c r="G97" i="2" s="1"/>
  <c r="F98" i="2"/>
  <c r="G98" i="2" s="1"/>
  <c r="F95" i="2"/>
  <c r="G95" i="2" s="1"/>
  <c r="F94" i="2" l="1"/>
  <c r="G94" i="2" s="1"/>
  <c r="F93" i="2"/>
  <c r="G93" i="2" s="1"/>
  <c r="F92" i="2"/>
  <c r="G92" i="2" s="1"/>
  <c r="F82" i="2" l="1"/>
  <c r="F83" i="2"/>
  <c r="F84" i="2"/>
  <c r="F85" i="2"/>
  <c r="F86" i="2"/>
  <c r="F87" i="2"/>
  <c r="F88" i="2"/>
  <c r="G88" i="2" s="1"/>
  <c r="F89" i="2"/>
  <c r="G89" i="2" s="1"/>
  <c r="F90" i="2"/>
  <c r="G90" i="2" s="1"/>
  <c r="F91" i="2"/>
  <c r="G91" i="2" s="1"/>
  <c r="F49" i="2" l="1"/>
  <c r="F50" i="2"/>
  <c r="F51" i="2"/>
  <c r="F52" i="2"/>
  <c r="F53" i="2"/>
  <c r="F54" i="2"/>
  <c r="F55" i="2"/>
  <c r="F56" i="2"/>
  <c r="F57" i="2"/>
  <c r="F60" i="2"/>
  <c r="F61" i="2"/>
  <c r="F62" i="2"/>
  <c r="F63" i="2"/>
  <c r="F64" i="2"/>
  <c r="F65" i="2"/>
  <c r="F66" i="2"/>
  <c r="F67" i="2"/>
  <c r="F68" i="2"/>
  <c r="F69" i="2"/>
  <c r="F72" i="2"/>
  <c r="F73" i="2"/>
  <c r="F74" i="2"/>
  <c r="F75" i="2"/>
  <c r="F76" i="2"/>
  <c r="F77" i="2"/>
  <c r="F48" i="2"/>
  <c r="B80" i="2" l="1"/>
  <c r="F81" i="2" l="1"/>
  <c r="F80" i="2"/>
  <c r="B78" i="2" l="1"/>
  <c r="F78" i="2" l="1"/>
  <c r="F79" i="2"/>
  <c r="F42" i="101" l="1"/>
  <c r="F46" i="101"/>
  <c r="F7" i="101"/>
  <c r="F22" i="101"/>
  <c r="F8" i="101"/>
  <c r="F6" i="101"/>
  <c r="F13" i="101"/>
  <c r="F24" i="101"/>
  <c r="F28" i="101"/>
  <c r="F32" i="101"/>
  <c r="F12" i="101"/>
  <c r="F23" i="101"/>
  <c r="F35" i="101"/>
  <c r="F19" i="101"/>
  <c r="F25" i="101"/>
  <c r="F29" i="101"/>
  <c r="F33" i="101"/>
  <c r="F16" i="101"/>
  <c r="F31" i="101"/>
  <c r="F10" i="101"/>
  <c r="F14" i="101"/>
  <c r="F21" i="101"/>
  <c r="F26" i="101"/>
  <c r="F30" i="101"/>
  <c r="F34" i="101"/>
  <c r="F27" i="101"/>
  <c r="F38" i="101"/>
  <c r="F43" i="101"/>
  <c r="F37" i="101"/>
  <c r="F47" i="101"/>
  <c r="F39" i="101"/>
  <c r="F44" i="101"/>
  <c r="F36" i="101"/>
  <c r="F40" i="101"/>
  <c r="F45" i="101"/>
  <c r="F20" i="101"/>
  <c r="F41" i="101"/>
  <c r="B70" i="2"/>
  <c r="F70" i="2" l="1"/>
  <c r="F71" i="2"/>
  <c r="B58" i="2" l="1"/>
  <c r="F59" i="2" l="1"/>
  <c r="F58" i="2"/>
  <c r="H17" i="1" l="1"/>
  <c r="I17" i="1" s="1"/>
  <c r="W17" i="1"/>
  <c r="E49" i="1" l="1"/>
  <c r="W49" i="1"/>
  <c r="H49" i="1" l="1"/>
  <c r="I49" i="1" s="1"/>
  <c r="H38" i="1"/>
  <c r="H7" i="1" s="1"/>
  <c r="W38" i="1"/>
  <c r="I7" i="1" l="1"/>
  <c r="I38" i="1"/>
  <c r="G136" i="2"/>
  <c r="D5" i="6517" l="1"/>
  <c r="B5" i="6517" l="1"/>
  <c r="E9" i="6517" s="1"/>
  <c r="V7" i="1"/>
  <c r="I9" i="1"/>
  <c r="W9" i="1"/>
  <c r="T8" i="1"/>
  <c r="E10" i="6517" l="1"/>
  <c r="E18" i="6517"/>
  <c r="E17" i="6517"/>
  <c r="E22" i="6517"/>
  <c r="E20" i="6517"/>
  <c r="W21" i="1"/>
  <c r="H21" i="1"/>
  <c r="I21" i="1" s="1"/>
  <c r="U7" i="1"/>
  <c r="T7" i="1" s="1"/>
  <c r="D146" i="2" l="1"/>
  <c r="W8" i="1"/>
  <c r="I8" i="1"/>
  <c r="C146" i="2" l="1"/>
  <c r="E39" i="6517"/>
  <c r="E43" i="6517"/>
  <c r="E42" i="6517"/>
  <c r="E38" i="6517"/>
  <c r="E41" i="6517"/>
  <c r="E40" i="6517"/>
  <c r="E46" i="6517"/>
  <c r="E37" i="6517"/>
  <c r="E44" i="6517"/>
  <c r="E45" i="6517"/>
  <c r="E47" i="6517"/>
  <c r="E14" i="6517"/>
  <c r="E16" i="6517"/>
  <c r="E12" i="6517"/>
  <c r="E19" i="6517"/>
  <c r="E15" i="6517"/>
  <c r="E29" i="6517"/>
  <c r="E24" i="6517"/>
  <c r="E25" i="6517"/>
  <c r="E35" i="6517"/>
  <c r="E33" i="6517"/>
  <c r="E7" i="6517"/>
  <c r="E34" i="6517"/>
  <c r="E36" i="6517"/>
  <c r="E26" i="6517"/>
  <c r="E11" i="6517"/>
  <c r="E6" i="6517"/>
  <c r="E31" i="6517"/>
  <c r="E13" i="6517"/>
  <c r="E30" i="6517"/>
  <c r="E27" i="6517"/>
  <c r="E32" i="6517"/>
  <c r="E8" i="6517"/>
  <c r="E23" i="6517"/>
  <c r="E5" i="6517"/>
  <c r="E28" i="6517"/>
  <c r="E21" i="6517"/>
  <c r="W7" i="1" l="1"/>
  <c r="B146" i="2" l="1"/>
</calcChain>
</file>

<file path=xl/sharedStrings.xml><?xml version="1.0" encoding="utf-8"?>
<sst xmlns="http://schemas.openxmlformats.org/spreadsheetml/2006/main" count="477" uniqueCount="340">
  <si>
    <t>읍면동별</t>
  </si>
  <si>
    <t>세대수</t>
  </si>
  <si>
    <t>계</t>
  </si>
  <si>
    <t xml:space="preserve">남 </t>
  </si>
  <si>
    <t>여</t>
  </si>
  <si>
    <t>남사면</t>
  </si>
  <si>
    <t>원삼면</t>
  </si>
  <si>
    <t>백암면</t>
  </si>
  <si>
    <t>중앙동</t>
  </si>
  <si>
    <t>유림동</t>
  </si>
  <si>
    <t>동부동</t>
  </si>
  <si>
    <t>(단위 : 명,세대,%)</t>
  </si>
  <si>
    <t>인구</t>
  </si>
  <si>
    <t>남</t>
  </si>
  <si>
    <t>용인시</t>
  </si>
  <si>
    <t>2012.2월</t>
  </si>
  <si>
    <t>2012.3월</t>
  </si>
  <si>
    <t>2012.4월</t>
  </si>
  <si>
    <t>2012.5월</t>
  </si>
  <si>
    <t>2012.6월</t>
  </si>
  <si>
    <t>2012.7월</t>
  </si>
  <si>
    <t>2012.8월</t>
  </si>
  <si>
    <t>2012.9월</t>
  </si>
  <si>
    <t>2012.11월</t>
  </si>
  <si>
    <t>(용 인 시)</t>
    <phoneticPr fontId="6" type="noConversion"/>
  </si>
  <si>
    <t>비 고</t>
    <phoneticPr fontId="17" type="noConversion"/>
  </si>
  <si>
    <t>처인구</t>
    <phoneticPr fontId="6" type="noConversion"/>
  </si>
  <si>
    <t>포곡읍</t>
    <phoneticPr fontId="17" type="noConversion"/>
  </si>
  <si>
    <t>기흥구</t>
    <phoneticPr fontId="6" type="noConversion"/>
  </si>
  <si>
    <t>신갈동</t>
    <phoneticPr fontId="6" type="noConversion"/>
  </si>
  <si>
    <t>구갈동</t>
    <phoneticPr fontId="6" type="noConversion"/>
  </si>
  <si>
    <t>상갈동</t>
    <phoneticPr fontId="6" type="noConversion"/>
  </si>
  <si>
    <t>기흥동</t>
    <phoneticPr fontId="6" type="noConversion"/>
  </si>
  <si>
    <t>서농동</t>
    <phoneticPr fontId="6" type="noConversion"/>
  </si>
  <si>
    <t>구성동</t>
    <phoneticPr fontId="6" type="noConversion"/>
  </si>
  <si>
    <t>마북동</t>
    <phoneticPr fontId="6" type="noConversion"/>
  </si>
  <si>
    <t>상하동</t>
    <phoneticPr fontId="6" type="noConversion"/>
  </si>
  <si>
    <t>보정동</t>
    <phoneticPr fontId="6" type="noConversion"/>
  </si>
  <si>
    <t>수지구</t>
    <phoneticPr fontId="6" type="noConversion"/>
  </si>
  <si>
    <t>풍덕천1동</t>
    <phoneticPr fontId="6" type="noConversion"/>
  </si>
  <si>
    <t>풍덕천2동</t>
    <phoneticPr fontId="6" type="noConversion"/>
  </si>
  <si>
    <t>신봉동</t>
    <phoneticPr fontId="6" type="noConversion"/>
  </si>
  <si>
    <t>죽전1동</t>
    <phoneticPr fontId="6" type="noConversion"/>
  </si>
  <si>
    <t>죽전2동</t>
    <phoneticPr fontId="6" type="noConversion"/>
  </si>
  <si>
    <t>동천동</t>
    <phoneticPr fontId="6" type="noConversion"/>
  </si>
  <si>
    <t>상현1동</t>
    <phoneticPr fontId="6" type="noConversion"/>
  </si>
  <si>
    <t>상현2동</t>
    <phoneticPr fontId="6" type="noConversion"/>
  </si>
  <si>
    <t>성복동</t>
    <phoneticPr fontId="6" type="noConversion"/>
  </si>
  <si>
    <t>※ 위의 통계는 행정에 참고하기 위하여 작성된 것으로서 통계법에 의해 승인되지 않은 자료입니다.</t>
    <phoneticPr fontId="6" type="noConversion"/>
  </si>
  <si>
    <t xml:space="preserve">※ 세대수는 내국인 기준입니다. </t>
    <phoneticPr fontId="6" type="noConversion"/>
  </si>
  <si>
    <t>구분</t>
    <phoneticPr fontId="5" type="noConversion"/>
  </si>
  <si>
    <t>전월대비
인구증감수</t>
    <phoneticPr fontId="5" type="noConversion"/>
  </si>
  <si>
    <t>전월대비
인구증감율</t>
    <phoneticPr fontId="5" type="noConversion"/>
  </si>
  <si>
    <t>2012.1월</t>
    <phoneticPr fontId="5" type="noConversion"/>
  </si>
  <si>
    <t>2012.12월</t>
    <phoneticPr fontId="5" type="noConversion"/>
  </si>
  <si>
    <t>2013.1월</t>
    <phoneticPr fontId="5" type="noConversion"/>
  </si>
  <si>
    <t>※  인구는 외국인 포함 , 세대수는 외국인 제외입니다.</t>
    <phoneticPr fontId="6" type="noConversion"/>
  </si>
  <si>
    <t>구분</t>
    <phoneticPr fontId="6" type="noConversion"/>
  </si>
  <si>
    <t>처인구</t>
    <phoneticPr fontId="5" type="noConversion"/>
  </si>
  <si>
    <t>포곡읍</t>
    <phoneticPr fontId="5" type="noConversion"/>
  </si>
  <si>
    <t>원삼면</t>
    <phoneticPr fontId="5" type="noConversion"/>
  </si>
  <si>
    <t>백암면</t>
    <phoneticPr fontId="5" type="noConversion"/>
  </si>
  <si>
    <t>중앙동</t>
    <phoneticPr fontId="5" type="noConversion"/>
  </si>
  <si>
    <t>동부동</t>
    <phoneticPr fontId="5" type="noConversion"/>
  </si>
  <si>
    <t>기흥구</t>
    <phoneticPr fontId="5" type="noConversion"/>
  </si>
  <si>
    <t>신갈동</t>
    <phoneticPr fontId="5" type="noConversion"/>
  </si>
  <si>
    <t>구갈동</t>
    <phoneticPr fontId="5" type="noConversion"/>
  </si>
  <si>
    <t>상갈동</t>
    <phoneticPr fontId="5" type="noConversion"/>
  </si>
  <si>
    <t>기흥동</t>
    <phoneticPr fontId="5" type="noConversion"/>
  </si>
  <si>
    <t>상하동</t>
    <phoneticPr fontId="5" type="noConversion"/>
  </si>
  <si>
    <t>신봉동</t>
    <phoneticPr fontId="5" type="noConversion"/>
  </si>
  <si>
    <t>(단위 : 명, %)</t>
    <phoneticPr fontId="6" type="noConversion"/>
  </si>
  <si>
    <t>구성동</t>
    <phoneticPr fontId="5" type="noConversion"/>
  </si>
  <si>
    <t>수지구</t>
    <phoneticPr fontId="5" type="noConversion"/>
  </si>
  <si>
    <t>2013.2월</t>
    <phoneticPr fontId="5" type="noConversion"/>
  </si>
  <si>
    <t>2013.3월</t>
    <phoneticPr fontId="5" type="noConversion"/>
  </si>
  <si>
    <t>2013.4월</t>
    <phoneticPr fontId="5" type="noConversion"/>
  </si>
  <si>
    <t>2013.5월</t>
    <phoneticPr fontId="5" type="noConversion"/>
  </si>
  <si>
    <t>2013.6월</t>
    <phoneticPr fontId="5" type="noConversion"/>
  </si>
  <si>
    <t>2013.7월</t>
    <phoneticPr fontId="5" type="noConversion"/>
  </si>
  <si>
    <t>2013.8월</t>
    <phoneticPr fontId="5" type="noConversion"/>
  </si>
  <si>
    <t>2013.9월</t>
    <phoneticPr fontId="5" type="noConversion"/>
  </si>
  <si>
    <t>2013.10월</t>
    <phoneticPr fontId="5" type="noConversion"/>
  </si>
  <si>
    <t>2013.11월</t>
    <phoneticPr fontId="5" type="noConversion"/>
  </si>
  <si>
    <t>2013.12월</t>
    <phoneticPr fontId="5" type="noConversion"/>
  </si>
  <si>
    <t>전월말대비
인구증감율(%)</t>
    <phoneticPr fontId="6" type="noConversion"/>
  </si>
  <si>
    <t>전월말
대비
인구증감</t>
    <phoneticPr fontId="17" type="noConversion"/>
  </si>
  <si>
    <t>전월말
대비
세대수증감</t>
    <phoneticPr fontId="6" type="noConversion"/>
  </si>
  <si>
    <t>2014.1월</t>
    <phoneticPr fontId="5" type="noConversion"/>
  </si>
  <si>
    <t>2014.2월</t>
    <phoneticPr fontId="5" type="noConversion"/>
  </si>
  <si>
    <t>2014.3월</t>
    <phoneticPr fontId="5" type="noConversion"/>
  </si>
  <si>
    <t>2014.4월</t>
  </si>
  <si>
    <t>2014.5월</t>
  </si>
  <si>
    <t>풍덕천1동</t>
    <phoneticPr fontId="6" type="noConversion"/>
  </si>
  <si>
    <t>2014.6월</t>
  </si>
  <si>
    <t>2014.7월</t>
  </si>
  <si>
    <t>2014.8월</t>
  </si>
  <si>
    <t>2014.9월</t>
  </si>
  <si>
    <t>2014.10월</t>
  </si>
  <si>
    <t>2014.11월</t>
  </si>
  <si>
    <t>2014.12월</t>
  </si>
  <si>
    <t>2015.1월</t>
  </si>
  <si>
    <t>2015.2월</t>
  </si>
  <si>
    <t>2015.3월</t>
  </si>
  <si>
    <t>2015.4월</t>
  </si>
  <si>
    <t>2015.5월</t>
  </si>
  <si>
    <t>2015.6월</t>
  </si>
  <si>
    <t>2015.7월</t>
  </si>
  <si>
    <t>2015.8월</t>
    <phoneticPr fontId="5" type="noConversion"/>
  </si>
  <si>
    <t>2015.10월</t>
  </si>
  <si>
    <t>2015.9월</t>
    <phoneticPr fontId="5" type="noConversion"/>
  </si>
  <si>
    <t>2015.11월</t>
  </si>
  <si>
    <t>2015.12월</t>
  </si>
  <si>
    <t>0.00%</t>
  </si>
  <si>
    <t>2016.1월</t>
  </si>
  <si>
    <t>2016.2월</t>
  </si>
  <si>
    <t>0.02%</t>
  </si>
  <si>
    <t>2016.4월</t>
  </si>
  <si>
    <t>0.14%</t>
  </si>
  <si>
    <t>2016.3월</t>
  </si>
  <si>
    <t>0.09%</t>
  </si>
  <si>
    <t>2016.5월</t>
    <phoneticPr fontId="5" type="noConversion"/>
  </si>
  <si>
    <t>0.17%</t>
    <phoneticPr fontId="5" type="noConversion"/>
  </si>
  <si>
    <t>2016.6월</t>
    <phoneticPr fontId="5" type="noConversion"/>
  </si>
  <si>
    <t>0.15%</t>
    <phoneticPr fontId="5" type="noConversion"/>
  </si>
  <si>
    <t>2016.7월</t>
  </si>
  <si>
    <t>0.19%</t>
  </si>
  <si>
    <t>2016.8월</t>
    <phoneticPr fontId="5" type="noConversion"/>
  </si>
  <si>
    <t>0.10%</t>
    <phoneticPr fontId="5" type="noConversion"/>
  </si>
  <si>
    <t>2016.9월</t>
    <phoneticPr fontId="5" type="noConversion"/>
  </si>
  <si>
    <t>0.13%</t>
    <phoneticPr fontId="5" type="noConversion"/>
  </si>
  <si>
    <t>2016.10월</t>
    <phoneticPr fontId="5" type="noConversion"/>
  </si>
  <si>
    <t>0.21%</t>
    <phoneticPr fontId="5" type="noConversion"/>
  </si>
  <si>
    <t>2016.11월</t>
  </si>
  <si>
    <t>0.21%</t>
  </si>
  <si>
    <t>0.15%</t>
    <phoneticPr fontId="5" type="noConversion"/>
  </si>
  <si>
    <t>2016.12월</t>
    <phoneticPr fontId="5" type="noConversion"/>
  </si>
  <si>
    <t>2017.1월</t>
    <phoneticPr fontId="5" type="noConversion"/>
  </si>
  <si>
    <t>0.02%</t>
    <phoneticPr fontId="5" type="noConversion"/>
  </si>
  <si>
    <t>2012.10월</t>
    <phoneticPr fontId="5" type="noConversion"/>
  </si>
  <si>
    <t>2017.2월</t>
  </si>
  <si>
    <t>0.07%</t>
  </si>
  <si>
    <t>2017.3월</t>
  </si>
  <si>
    <t>0.13%</t>
  </si>
  <si>
    <t>2017.4월</t>
  </si>
  <si>
    <t>0.11%</t>
  </si>
  <si>
    <t>2017.5월</t>
  </si>
  <si>
    <t>2017.6월</t>
    <phoneticPr fontId="5" type="noConversion"/>
  </si>
  <si>
    <t>2017.7월</t>
  </si>
  <si>
    <t>2017.8월</t>
    <phoneticPr fontId="5" type="noConversion"/>
  </si>
  <si>
    <t>2017.9월</t>
    <phoneticPr fontId="5" type="noConversion"/>
  </si>
  <si>
    <t>0.16%</t>
    <phoneticPr fontId="5" type="noConversion"/>
  </si>
  <si>
    <t>0.29%</t>
    <phoneticPr fontId="5" type="noConversion"/>
  </si>
  <si>
    <t>2017.10월</t>
  </si>
  <si>
    <t>0.12%</t>
    <phoneticPr fontId="5" type="noConversion"/>
  </si>
  <si>
    <t>2017.11월</t>
  </si>
  <si>
    <t>0.05%</t>
    <phoneticPr fontId="5" type="noConversion"/>
  </si>
  <si>
    <t>이동읍</t>
    <phoneticPr fontId="6" type="noConversion"/>
  </si>
  <si>
    <t>이동읍</t>
    <phoneticPr fontId="5" type="noConversion"/>
  </si>
  <si>
    <t>모현읍</t>
    <phoneticPr fontId="5" type="noConversion"/>
  </si>
  <si>
    <t>모현읍</t>
    <phoneticPr fontId="6" type="noConversion"/>
  </si>
  <si>
    <t>2017.12월</t>
  </si>
  <si>
    <t>0.13%</t>
    <phoneticPr fontId="5" type="noConversion"/>
  </si>
  <si>
    <t>2018.1월</t>
    <phoneticPr fontId="5" type="noConversion"/>
  </si>
  <si>
    <t>2018.2월</t>
    <phoneticPr fontId="5" type="noConversion"/>
  </si>
  <si>
    <t>0.22%</t>
    <phoneticPr fontId="5" type="noConversion"/>
  </si>
  <si>
    <t>0.21%</t>
    <phoneticPr fontId="5" type="noConversion"/>
  </si>
  <si>
    <t>2018.3월</t>
  </si>
  <si>
    <t>2018.4월</t>
    <phoneticPr fontId="5" type="noConversion"/>
  </si>
  <si>
    <t>2018.5월</t>
    <phoneticPr fontId="5" type="noConversion"/>
  </si>
  <si>
    <t>0.14%</t>
    <phoneticPr fontId="5" type="noConversion"/>
  </si>
  <si>
    <t>2018.6월</t>
    <phoneticPr fontId="5" type="noConversion"/>
  </si>
  <si>
    <t>2018.7월</t>
    <phoneticPr fontId="5" type="noConversion"/>
  </si>
  <si>
    <t>2018.8월</t>
    <phoneticPr fontId="5" type="noConversion"/>
  </si>
  <si>
    <t>2018.9월</t>
    <phoneticPr fontId="5" type="noConversion"/>
  </si>
  <si>
    <t>2018.10월</t>
  </si>
  <si>
    <t>0.48%</t>
    <phoneticPr fontId="5" type="noConversion"/>
  </si>
  <si>
    <t>0.41%</t>
    <phoneticPr fontId="5" type="noConversion"/>
  </si>
  <si>
    <t>0.47%</t>
    <phoneticPr fontId="5" type="noConversion"/>
  </si>
  <si>
    <t>2018.11월</t>
    <phoneticPr fontId="5" type="noConversion"/>
  </si>
  <si>
    <t>2018.12월</t>
    <phoneticPr fontId="5" type="noConversion"/>
  </si>
  <si>
    <t>2019.1월</t>
    <phoneticPr fontId="5" type="noConversion"/>
  </si>
  <si>
    <t>2019.2월</t>
    <phoneticPr fontId="5" type="noConversion"/>
  </si>
  <si>
    <t>2019.3월</t>
    <phoneticPr fontId="5" type="noConversion"/>
  </si>
  <si>
    <t>2019.4월</t>
    <phoneticPr fontId="5" type="noConversion"/>
  </si>
  <si>
    <t>2019.5월</t>
    <phoneticPr fontId="5" type="noConversion"/>
  </si>
  <si>
    <t>0.49%</t>
    <phoneticPr fontId="5" type="noConversion"/>
  </si>
  <si>
    <t>2019.6월</t>
    <phoneticPr fontId="5" type="noConversion"/>
  </si>
  <si>
    <t>2019.7월</t>
    <phoneticPr fontId="5" type="noConversion"/>
  </si>
  <si>
    <t>2019.8월</t>
    <phoneticPr fontId="5" type="noConversion"/>
  </si>
  <si>
    <t>2019.9월</t>
    <phoneticPr fontId="5" type="noConversion"/>
  </si>
  <si>
    <t>2019.10월</t>
    <phoneticPr fontId="5" type="noConversion"/>
  </si>
  <si>
    <t>2019.11월</t>
    <phoneticPr fontId="5" type="noConversion"/>
  </si>
  <si>
    <t>2019.12월</t>
    <phoneticPr fontId="5" type="noConversion"/>
  </si>
  <si>
    <t>('19.12.31.)</t>
    <phoneticPr fontId="6" type="noConversion"/>
  </si>
  <si>
    <t>영덕1동</t>
    <phoneticPr fontId="6" type="noConversion"/>
  </si>
  <si>
    <t>영덕2동</t>
    <phoneticPr fontId="6" type="noConversion"/>
  </si>
  <si>
    <t>보라동</t>
    <phoneticPr fontId="6" type="noConversion"/>
  </si>
  <si>
    <t>동백2동</t>
    <phoneticPr fontId="6" type="noConversion"/>
  </si>
  <si>
    <t>동백3동</t>
    <phoneticPr fontId="6" type="noConversion"/>
  </si>
  <si>
    <t>동백1동</t>
    <phoneticPr fontId="6" type="noConversion"/>
  </si>
  <si>
    <t>동백동</t>
    <phoneticPr fontId="6" type="noConversion"/>
  </si>
  <si>
    <t>영덕동</t>
    <phoneticPr fontId="6" type="noConversion"/>
  </si>
  <si>
    <t>읍면동별</t>
    <phoneticPr fontId="6" type="noConversion"/>
  </si>
  <si>
    <t>영덕2동</t>
    <phoneticPr fontId="5" type="noConversion"/>
  </si>
  <si>
    <t>상갈동</t>
    <phoneticPr fontId="5" type="noConversion"/>
  </si>
  <si>
    <t>보라동</t>
    <phoneticPr fontId="5" type="noConversion"/>
  </si>
  <si>
    <t>구성동</t>
    <phoneticPr fontId="5" type="noConversion"/>
  </si>
  <si>
    <t>마북동</t>
    <phoneticPr fontId="6" type="noConversion"/>
  </si>
  <si>
    <t>동백1동</t>
    <phoneticPr fontId="5" type="noConversion"/>
  </si>
  <si>
    <t>동백2동</t>
    <phoneticPr fontId="5" type="noConversion"/>
  </si>
  <si>
    <t>동백3동</t>
    <phoneticPr fontId="5" type="noConversion"/>
  </si>
  <si>
    <t>보정동</t>
    <phoneticPr fontId="6" type="noConversion"/>
  </si>
  <si>
    <t>서농동</t>
    <phoneticPr fontId="5" type="noConversion"/>
  </si>
  <si>
    <t>수지구</t>
    <phoneticPr fontId="5" type="noConversion"/>
  </si>
  <si>
    <t>풍덕천1동</t>
    <phoneticPr fontId="6" type="noConversion"/>
  </si>
  <si>
    <t>풍덕천2동</t>
    <phoneticPr fontId="5" type="noConversion"/>
  </si>
  <si>
    <t>상현2동</t>
    <phoneticPr fontId="5" type="noConversion"/>
  </si>
  <si>
    <t>죽전1동</t>
    <phoneticPr fontId="6" type="noConversion"/>
  </si>
  <si>
    <t>죽전2동</t>
    <phoneticPr fontId="5" type="noConversion"/>
  </si>
  <si>
    <t>동천동</t>
    <phoneticPr fontId="6" type="noConversion"/>
  </si>
  <si>
    <t>상현1동</t>
    <phoneticPr fontId="6" type="noConversion"/>
  </si>
  <si>
    <t>성복동</t>
    <phoneticPr fontId="6" type="noConversion"/>
  </si>
  <si>
    <t>2020.1월</t>
    <phoneticPr fontId="5" type="noConversion"/>
  </si>
  <si>
    <t>전년말인구</t>
    <phoneticPr fontId="6" type="noConversion"/>
  </si>
  <si>
    <t>전월말인구</t>
    <phoneticPr fontId="6" type="noConversion"/>
  </si>
  <si>
    <t>2020.2월</t>
    <phoneticPr fontId="5" type="noConversion"/>
  </si>
  <si>
    <t>2020.3월</t>
    <phoneticPr fontId="5" type="noConversion"/>
  </si>
  <si>
    <t>※영덕동 외국인수는 영덕1동, 동백동 외국인은 동백2동으로 집계</t>
    <phoneticPr fontId="6" type="noConversion"/>
  </si>
  <si>
    <t>2020.4월</t>
    <phoneticPr fontId="5" type="noConversion"/>
  </si>
  <si>
    <t>2020.5월</t>
    <phoneticPr fontId="5" type="noConversion"/>
  </si>
  <si>
    <t>2020.6월</t>
  </si>
  <si>
    <t>2020.7월</t>
  </si>
  <si>
    <t>2020.8월</t>
  </si>
  <si>
    <t>2020.9월</t>
  </si>
  <si>
    <t>2020.10월</t>
  </si>
  <si>
    <t>2020.11월</t>
  </si>
  <si>
    <t>2020.12월</t>
  </si>
  <si>
    <t>남사읍</t>
    <phoneticPr fontId="6" type="noConversion"/>
  </si>
  <si>
    <t>남사읍</t>
    <phoneticPr fontId="5" type="noConversion"/>
  </si>
  <si>
    <t>계</t>
    <phoneticPr fontId="6" type="noConversion"/>
  </si>
  <si>
    <t>2021.2월</t>
    <phoneticPr fontId="5" type="noConversion"/>
  </si>
  <si>
    <t>2021.3월</t>
    <phoneticPr fontId="5" type="noConversion"/>
  </si>
  <si>
    <t>2021.4월</t>
    <phoneticPr fontId="5" type="noConversion"/>
  </si>
  <si>
    <t>2021.5월</t>
    <phoneticPr fontId="5" type="noConversion"/>
  </si>
  <si>
    <t>남사읍</t>
    <phoneticPr fontId="6" type="noConversion"/>
  </si>
  <si>
    <t>2021.6월</t>
    <phoneticPr fontId="5" type="noConversion"/>
  </si>
  <si>
    <t>2021.7월</t>
    <phoneticPr fontId="5" type="noConversion"/>
  </si>
  <si>
    <t>2021.8월</t>
    <phoneticPr fontId="5" type="noConversion"/>
  </si>
  <si>
    <t>2021.9월</t>
  </si>
  <si>
    <t>역북동</t>
    <phoneticPr fontId="6" type="noConversion"/>
  </si>
  <si>
    <t>삼가동</t>
    <phoneticPr fontId="6" type="noConversion"/>
  </si>
  <si>
    <t>죽전3동</t>
    <phoneticPr fontId="6" type="noConversion"/>
  </si>
  <si>
    <t>상현3동</t>
    <phoneticPr fontId="6" type="noConversion"/>
  </si>
  <si>
    <t>역북동</t>
    <phoneticPr fontId="6" type="noConversion"/>
  </si>
  <si>
    <t>삼가동</t>
    <phoneticPr fontId="5" type="noConversion"/>
  </si>
  <si>
    <t>죽전3동</t>
    <phoneticPr fontId="6" type="noConversion"/>
  </si>
  <si>
    <t>상현3동</t>
    <phoneticPr fontId="6" type="noConversion"/>
  </si>
  <si>
    <t>역북동</t>
    <phoneticPr fontId="5" type="noConversion"/>
  </si>
  <si>
    <t>삼가동</t>
    <phoneticPr fontId="6" type="noConversion"/>
  </si>
  <si>
    <t>2021.10월</t>
  </si>
  <si>
    <t>2021.11월</t>
    <phoneticPr fontId="5" type="noConversion"/>
  </si>
  <si>
    <t>인구 구성비</t>
    <phoneticPr fontId="6" type="noConversion"/>
  </si>
  <si>
    <t>인구 구성비</t>
    <phoneticPr fontId="6" type="noConversion"/>
  </si>
  <si>
    <t xml:space="preserve"> </t>
    <phoneticPr fontId="6" type="noConversion"/>
  </si>
  <si>
    <t>2021.12월</t>
  </si>
  <si>
    <t>2022.1월</t>
    <phoneticPr fontId="5" type="noConversion"/>
  </si>
  <si>
    <t>2022.2월</t>
    <phoneticPr fontId="5" type="noConversion"/>
  </si>
  <si>
    <t>2022.3월</t>
    <phoneticPr fontId="5" type="noConversion"/>
  </si>
  <si>
    <t>2022.4월</t>
    <phoneticPr fontId="5" type="noConversion"/>
  </si>
  <si>
    <t>2022.5월</t>
    <phoneticPr fontId="5" type="noConversion"/>
  </si>
  <si>
    <t>2022.6월</t>
    <phoneticPr fontId="5" type="noConversion"/>
  </si>
  <si>
    <t>2022.7월</t>
  </si>
  <si>
    <t>2022.8월</t>
    <phoneticPr fontId="5" type="noConversion"/>
  </si>
  <si>
    <t>2022.9월</t>
  </si>
  <si>
    <t>2022.10월</t>
    <phoneticPr fontId="5" type="noConversion"/>
  </si>
  <si>
    <t>2022.11월</t>
    <phoneticPr fontId="5" type="noConversion"/>
  </si>
  <si>
    <t>전월말세대수</t>
  </si>
  <si>
    <t xml:space="preserve"> </t>
    <phoneticPr fontId="6" type="noConversion"/>
  </si>
  <si>
    <t>2022.12월</t>
    <phoneticPr fontId="5" type="noConversion"/>
  </si>
  <si>
    <t>전월말 
외국인 인구</t>
    <phoneticPr fontId="6" type="noConversion"/>
  </si>
  <si>
    <t xml:space="preserve">전월말
내국인 인구 </t>
    <phoneticPr fontId="6" type="noConversion"/>
  </si>
  <si>
    <t>2023.1월</t>
    <phoneticPr fontId="5" type="noConversion"/>
  </si>
  <si>
    <t>2023.2월</t>
    <phoneticPr fontId="5" type="noConversion"/>
  </si>
  <si>
    <t>2023.3월</t>
  </si>
  <si>
    <t>2023.4월</t>
  </si>
  <si>
    <t>2023.5월</t>
  </si>
  <si>
    <t>2023.6월</t>
  </si>
  <si>
    <t>2023.7월</t>
  </si>
  <si>
    <t>2023.8월</t>
  </si>
  <si>
    <t>2023.9월</t>
  </si>
  <si>
    <t>2023.10월</t>
    <phoneticPr fontId="5" type="noConversion"/>
  </si>
  <si>
    <t>2023.11월</t>
    <phoneticPr fontId="5" type="noConversion"/>
  </si>
  <si>
    <t>2023.12월</t>
  </si>
  <si>
    <t>2024.2월</t>
    <phoneticPr fontId="5" type="noConversion"/>
  </si>
  <si>
    <t>2024.3월</t>
  </si>
  <si>
    <t xml:space="preserve">현월 인구현황 </t>
    <phoneticPr fontId="6" type="noConversion"/>
  </si>
  <si>
    <t xml:space="preserve">  </t>
    <phoneticPr fontId="6" type="noConversion"/>
  </si>
  <si>
    <t>2024.4월</t>
    <phoneticPr fontId="5" type="noConversion"/>
  </si>
  <si>
    <t>2024.5월</t>
  </si>
  <si>
    <t>2024.6월</t>
  </si>
  <si>
    <t xml:space="preserve"> </t>
    <phoneticPr fontId="6" type="noConversion"/>
  </si>
  <si>
    <t>2024.8월</t>
  </si>
  <si>
    <t>2024.9월</t>
    <phoneticPr fontId="5" type="noConversion"/>
  </si>
  <si>
    <t>2024.10월</t>
    <phoneticPr fontId="5" type="noConversion"/>
  </si>
  <si>
    <t>2024.11월</t>
  </si>
  <si>
    <t>2024.12월</t>
    <phoneticPr fontId="5" type="noConversion"/>
  </si>
  <si>
    <t>2025.1월</t>
    <phoneticPr fontId="5" type="noConversion"/>
  </si>
  <si>
    <t>2025.2월</t>
    <phoneticPr fontId="5" type="noConversion"/>
  </si>
  <si>
    <t>2025.3월</t>
    <phoneticPr fontId="5" type="noConversion"/>
  </si>
  <si>
    <t>2025.4월</t>
    <phoneticPr fontId="5" type="noConversion"/>
  </si>
  <si>
    <t>2025.5월</t>
    <phoneticPr fontId="5" type="noConversion"/>
  </si>
  <si>
    <t>전월말 대비
내국인 인구
 증감</t>
    <phoneticPr fontId="6" type="noConversion"/>
  </si>
  <si>
    <t>2025.6월</t>
    <phoneticPr fontId="5" type="noConversion"/>
  </si>
  <si>
    <t>전월말 대비
외국인 인구
 증감</t>
    <phoneticPr fontId="6" type="noConversion"/>
  </si>
  <si>
    <t>유림1동</t>
    <phoneticPr fontId="6" type="noConversion"/>
  </si>
  <si>
    <t>동부동</t>
    <phoneticPr fontId="6" type="noConversion"/>
  </si>
  <si>
    <t>유림2동</t>
    <phoneticPr fontId="6" type="noConversion"/>
  </si>
  <si>
    <t>유림2동</t>
    <phoneticPr fontId="5" type="noConversion"/>
  </si>
  <si>
    <t>2025.7월</t>
  </si>
  <si>
    <t>2025.8월</t>
  </si>
  <si>
    <t>2025.9월</t>
    <phoneticPr fontId="5" type="noConversion"/>
  </si>
  <si>
    <t>2025.10월</t>
  </si>
  <si>
    <t>2025.11월</t>
  </si>
  <si>
    <t>2025.12월</t>
    <phoneticPr fontId="5" type="noConversion"/>
  </si>
  <si>
    <t>2022년~2026년 월별 인구 및 세대 현황</t>
    <phoneticPr fontId="5" type="noConversion"/>
  </si>
  <si>
    <t>양지읍</t>
    <phoneticPr fontId="6" type="noConversion"/>
  </si>
  <si>
    <t>양지읍</t>
    <phoneticPr fontId="5" type="noConversion"/>
  </si>
  <si>
    <t>2026.1월</t>
  </si>
  <si>
    <t xml:space="preserve">2026. 3월 말 우리시 인구 및 세대 현황  </t>
    <phoneticPr fontId="6" type="noConversion"/>
  </si>
  <si>
    <t>2026.3.31. 현재</t>
    <phoneticPr fontId="6" type="noConversion"/>
  </si>
  <si>
    <t>(2026.2.28.)</t>
    <phoneticPr fontId="6" type="noConversion"/>
  </si>
  <si>
    <t>인구(2026.3.31.)</t>
    <phoneticPr fontId="6" type="noConversion"/>
  </si>
  <si>
    <t>(2026.2.28.)</t>
    <phoneticPr fontId="6" type="noConversion"/>
  </si>
  <si>
    <t>내국인 인구(2026.3.31.)</t>
    <phoneticPr fontId="6" type="noConversion"/>
  </si>
  <si>
    <t>외국인 인구(2026.3.31.)</t>
    <phoneticPr fontId="6" type="noConversion"/>
  </si>
  <si>
    <r>
      <t xml:space="preserve">2026. 3월 말 읍면동별 </t>
    </r>
    <r>
      <rPr>
        <b/>
        <sz val="18"/>
        <color indexed="12"/>
        <rFont val="HY견고딕"/>
        <family val="1"/>
        <charset val="129"/>
      </rPr>
      <t xml:space="preserve">내국인 </t>
    </r>
    <r>
      <rPr>
        <b/>
        <sz val="18"/>
        <rFont val="HY견고딕"/>
        <family val="1"/>
        <charset val="129"/>
      </rPr>
      <t xml:space="preserve">인구 구성비  </t>
    </r>
    <phoneticPr fontId="5" type="noConversion"/>
  </si>
  <si>
    <r>
      <t xml:space="preserve">2026. 3월 말 읍면동별 </t>
    </r>
    <r>
      <rPr>
        <b/>
        <sz val="18"/>
        <color indexed="12"/>
        <rFont val="HY견고딕"/>
        <family val="1"/>
        <charset val="129"/>
      </rPr>
      <t xml:space="preserve">외국인 </t>
    </r>
    <r>
      <rPr>
        <b/>
        <sz val="18"/>
        <rFont val="HY견고딕"/>
        <family val="1"/>
        <charset val="129"/>
      </rPr>
      <t xml:space="preserve">인구 구성비  </t>
    </r>
    <phoneticPr fontId="5" type="noConversion"/>
  </si>
  <si>
    <t>2026.2월</t>
  </si>
  <si>
    <t>2026.3월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</si>
</sst>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_-* #,##0.00\ &quot;DM&quot;_-;\-* #,##0.00\ &quot;DM&quot;_-;_-* &quot;-&quot;??\ &quot;DM&quot;_-;_-@_-"/>
    <numFmt numFmtId="180" formatCode="0.0000000000%"/>
    <numFmt numFmtId="181" formatCode="&quot;₩&quot;#,##0.00;[Red]&quot;₩&quot;&quot;₩&quot;&quot;₩&quot;&quot;₩&quot;&quot;₩&quot;&quot;₩&quot;\-#,##0.00"/>
    <numFmt numFmtId="182" formatCode="#,##0_ ;[Red]\-#,##0\ "/>
    <numFmt numFmtId="183" formatCode="_(&quot;$&quot;* #,##0.0_);_(&quot;$&quot;* \(#,##0.0\);_(&quot;$&quot;* &quot;-&quot;??_);_(@_)"/>
    <numFmt numFmtId="184" formatCode="#,##0.0_ "/>
    <numFmt numFmtId="185" formatCode="#,##0\ "/>
    <numFmt numFmtId="186" formatCode="#,##0_);[Red]\(#,##0\)"/>
    <numFmt numFmtId="187" formatCode="#,##0_);\(#,##0\)"/>
    <numFmt numFmtId="188" formatCode="0.00_ "/>
    <numFmt numFmtId="189" formatCode="#,##0.00_ ;[Red]\-#,##0.00\ "/>
    <numFmt numFmtId="190" formatCode="0_ "/>
    <numFmt numFmtId="191" formatCode="0.0"/>
  </numFmts>
  <fonts count="44">
    <font>
      <sz val="1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2"/>
      <name val="뼻뮝"/>
      <family val="3"/>
      <charset val="129"/>
    </font>
    <font>
      <sz val="10"/>
      <name val="MS Sans Serif"/>
      <family val="2"/>
    </font>
    <font>
      <sz val="12"/>
      <name val="¹UAAA¼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8"/>
      <name val="굴림"/>
      <family val="3"/>
      <charset val="129"/>
    </font>
    <font>
      <b/>
      <sz val="10"/>
      <name val="바탕"/>
      <family val="1"/>
      <charset val="129"/>
    </font>
    <font>
      <sz val="10"/>
      <name val="바탕"/>
      <family val="1"/>
      <charset val="129"/>
    </font>
    <font>
      <sz val="11"/>
      <name val="바탕"/>
      <family val="1"/>
      <charset val="129"/>
    </font>
    <font>
      <sz val="11"/>
      <name val="굴림"/>
      <family val="3"/>
      <charset val="129"/>
    </font>
    <font>
      <b/>
      <sz val="10"/>
      <color indexed="12"/>
      <name val="돋움"/>
      <family val="3"/>
      <charset val="129"/>
    </font>
    <font>
      <sz val="11"/>
      <color indexed="10"/>
      <name val="바탕"/>
      <family val="1"/>
      <charset val="129"/>
    </font>
    <font>
      <b/>
      <sz val="11"/>
      <name val="바탕"/>
      <family val="1"/>
      <charset val="129"/>
    </font>
    <font>
      <sz val="10"/>
      <color indexed="8"/>
      <name val="굴림"/>
      <family val="3"/>
      <charset val="129"/>
    </font>
    <font>
      <b/>
      <sz val="11"/>
      <color theme="1"/>
      <name val="바탕"/>
      <family val="1"/>
      <charset val="129"/>
    </font>
    <font>
      <b/>
      <sz val="11"/>
      <color indexed="12"/>
      <name val="바탕"/>
      <family val="1"/>
      <charset val="129"/>
    </font>
    <font>
      <sz val="11"/>
      <color rgb="FFFF0000"/>
      <name val="굴림"/>
      <family val="3"/>
      <charset val="129"/>
    </font>
    <font>
      <b/>
      <sz val="24"/>
      <name val="HY견고딕"/>
      <family val="1"/>
      <charset val="129"/>
    </font>
    <font>
      <sz val="11"/>
      <name val="HY견고딕"/>
      <family val="1"/>
      <charset val="129"/>
    </font>
    <font>
      <b/>
      <sz val="11"/>
      <name val="함초롬돋움"/>
      <family val="3"/>
      <charset val="129"/>
    </font>
    <font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0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8"/>
      <name val="HY견고딕"/>
      <family val="1"/>
      <charset val="129"/>
    </font>
    <font>
      <b/>
      <sz val="18"/>
      <color indexed="12"/>
      <name val="HY견고딕"/>
      <family val="1"/>
      <charset val="129"/>
    </font>
    <font>
      <b/>
      <sz val="13"/>
      <name val="함초롬돋움"/>
      <family val="3"/>
      <charset val="129"/>
    </font>
    <font>
      <sz val="13"/>
      <name val="함초롬돋움"/>
      <family val="3"/>
      <charset val="129"/>
    </font>
    <font>
      <sz val="11"/>
      <color indexed="8"/>
      <name val="맑은 고딕"/>
      <family val="2"/>
      <scheme val="minor"/>
    </font>
    <font>
      <sz val="13"/>
      <color theme="1"/>
      <name val="함초롬돋움"/>
      <family val="3"/>
      <charset val="129"/>
    </font>
    <font>
      <b/>
      <sz val="11"/>
      <name val="굴림"/>
      <family val="3"/>
      <charset val="129"/>
    </font>
    <font>
      <sz val="11"/>
      <color rgb="FF000000"/>
      <name val="함초롬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6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10" fontId="14" fillId="3" borderId="3" applyNumberFormat="0" applyBorder="0" applyAlignment="0" applyProtection="0"/>
    <xf numFmtId="183" fontId="7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/>
    <xf numFmtId="41" fontId="21" fillId="0" borderId="0" applyFont="0" applyFill="0" applyBorder="0" applyAlignment="0" applyProtection="0"/>
    <xf numFmtId="0" fontId="8" fillId="0" borderId="0"/>
    <xf numFmtId="0" fontId="10" fillId="0" borderId="0"/>
    <xf numFmtId="179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5" fillId="0" borderId="0"/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41" fontId="2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294">
    <xf numFmtId="0" fontId="0" fillId="0" borderId="0" xfId="0"/>
    <xf numFmtId="0" fontId="20" fillId="0" borderId="0" xfId="32" applyFont="1"/>
    <xf numFmtId="182" fontId="22" fillId="0" borderId="0" xfId="0" applyNumberFormat="1" applyFont="1" applyFill="1" applyBorder="1" applyAlignment="1">
      <alignment vertical="center"/>
    </xf>
    <xf numFmtId="0" fontId="20" fillId="0" borderId="4" xfId="32" applyFont="1" applyBorder="1" applyAlignment="1">
      <alignment horizontal="center" vertical="center"/>
    </xf>
    <xf numFmtId="0" fontId="21" fillId="0" borderId="0" xfId="32" applyFont="1" applyAlignment="1">
      <alignment horizontal="center" vertical="center"/>
    </xf>
    <xf numFmtId="0" fontId="21" fillId="0" borderId="18" xfId="32" applyFont="1" applyBorder="1" applyAlignment="1">
      <alignment horizontal="center" vertical="center"/>
    </xf>
    <xf numFmtId="0" fontId="21" fillId="0" borderId="0" xfId="32" applyFont="1" applyBorder="1" applyAlignment="1">
      <alignment horizontal="center" vertical="center"/>
    </xf>
    <xf numFmtId="0" fontId="21" fillId="0" borderId="0" xfId="32" applyFont="1" applyFill="1" applyAlignment="1">
      <alignment horizontal="center" vertical="center"/>
    </xf>
    <xf numFmtId="10" fontId="21" fillId="0" borderId="0" xfId="32" applyNumberFormat="1" applyFont="1" applyAlignment="1">
      <alignment horizontal="center" vertical="center"/>
    </xf>
    <xf numFmtId="0" fontId="21" fillId="0" borderId="0" xfId="32" applyFont="1"/>
    <xf numFmtId="187" fontId="21" fillId="0" borderId="0" xfId="32" applyNumberFormat="1" applyFont="1"/>
    <xf numFmtId="187" fontId="20" fillId="0" borderId="0" xfId="0" applyNumberFormat="1" applyFont="1" applyAlignment="1" applyProtection="1">
      <alignment horizontal="center" vertical="center"/>
      <protection locked="0"/>
    </xf>
    <xf numFmtId="187" fontId="23" fillId="0" borderId="0" xfId="0" applyNumberFormat="1" applyFont="1" applyAlignment="1" applyProtection="1">
      <alignment horizontal="center" vertical="center"/>
      <protection locked="0"/>
    </xf>
    <xf numFmtId="187" fontId="20" fillId="0" borderId="0" xfId="0" applyNumberFormat="1" applyFont="1" applyFill="1" applyAlignment="1" applyProtection="1">
      <alignment horizontal="center" vertical="center"/>
      <protection locked="0"/>
    </xf>
    <xf numFmtId="187" fontId="20" fillId="0" borderId="0" xfId="0" applyNumberFormat="1" applyFont="1" applyBorder="1" applyAlignment="1" applyProtection="1">
      <alignment horizontal="center" vertical="center"/>
      <protection locked="0"/>
    </xf>
    <xf numFmtId="41" fontId="21" fillId="0" borderId="0" xfId="26" applyFont="1" applyAlignment="1">
      <alignment horizontal="center" vertical="center"/>
    </xf>
    <xf numFmtId="186" fontId="18" fillId="4" borderId="19" xfId="0" applyNumberFormat="1" applyFont="1" applyFill="1" applyBorder="1" applyAlignment="1" applyProtection="1">
      <alignment horizontal="right" vertical="center"/>
    </xf>
    <xf numFmtId="185" fontId="19" fillId="3" borderId="19" xfId="31" applyNumberFormat="1" applyFont="1" applyFill="1" applyBorder="1" applyProtection="1">
      <alignment vertical="center"/>
      <protection locked="0"/>
    </xf>
    <xf numFmtId="186" fontId="18" fillId="4" borderId="19" xfId="0" applyNumberFormat="1" applyFont="1" applyFill="1" applyBorder="1" applyAlignment="1" applyProtection="1">
      <alignment horizontal="right" vertical="center"/>
      <protection locked="0"/>
    </xf>
    <xf numFmtId="185" fontId="19" fillId="3" borderId="20" xfId="31" applyNumberFormat="1" applyFont="1" applyFill="1" applyBorder="1" applyProtection="1">
      <alignment vertical="center"/>
      <protection locked="0"/>
    </xf>
    <xf numFmtId="176" fontId="21" fillId="0" borderId="0" xfId="32" applyNumberFormat="1" applyFont="1" applyFill="1" applyAlignment="1">
      <alignment horizontal="center" vertical="center"/>
    </xf>
    <xf numFmtId="187" fontId="20" fillId="0" borderId="0" xfId="0" applyNumberFormat="1" applyFont="1" applyAlignment="1" applyProtection="1">
      <alignment horizontal="center" vertical="center"/>
    </xf>
    <xf numFmtId="187" fontId="24" fillId="4" borderId="11" xfId="0" applyNumberFormat="1" applyFont="1" applyFill="1" applyBorder="1" applyAlignment="1" applyProtection="1">
      <alignment horizontal="center" vertical="center"/>
    </xf>
    <xf numFmtId="186" fontId="24" fillId="4" borderId="13" xfId="0" applyNumberFormat="1" applyFont="1" applyFill="1" applyBorder="1" applyAlignment="1" applyProtection="1">
      <alignment horizontal="right" vertical="center"/>
    </xf>
    <xf numFmtId="187" fontId="24" fillId="3" borderId="11" xfId="0" applyNumberFormat="1" applyFont="1" applyFill="1" applyBorder="1" applyAlignment="1" applyProtection="1">
      <alignment horizontal="center" vertical="center"/>
      <protection locked="0"/>
    </xf>
    <xf numFmtId="186" fontId="20" fillId="5" borderId="13" xfId="0" applyNumberFormat="1" applyFont="1" applyFill="1" applyBorder="1" applyAlignment="1" applyProtection="1">
      <alignment horizontal="right" vertical="center"/>
    </xf>
    <xf numFmtId="187" fontId="26" fillId="3" borderId="11" xfId="0" applyNumberFormat="1" applyFont="1" applyFill="1" applyBorder="1" applyAlignment="1" applyProtection="1">
      <alignment horizontal="center" vertical="center"/>
      <protection locked="0"/>
    </xf>
    <xf numFmtId="187" fontId="24" fillId="4" borderId="11" xfId="0" applyNumberFormat="1" applyFont="1" applyFill="1" applyBorder="1" applyAlignment="1" applyProtection="1">
      <alignment horizontal="center" vertical="center"/>
      <protection locked="0"/>
    </xf>
    <xf numFmtId="187" fontId="24" fillId="3" borderId="14" xfId="0" applyNumberFormat="1" applyFont="1" applyFill="1" applyBorder="1" applyAlignment="1" applyProtection="1">
      <alignment horizontal="center" vertical="center"/>
      <protection locked="0"/>
    </xf>
    <xf numFmtId="186" fontId="20" fillId="5" borderId="15" xfId="0" applyNumberFormat="1" applyFont="1" applyFill="1" applyBorder="1" applyAlignment="1" applyProtection="1">
      <alignment horizontal="right" vertical="center"/>
    </xf>
    <xf numFmtId="182" fontId="27" fillId="0" borderId="0" xfId="0" applyNumberFormat="1" applyFont="1" applyBorder="1" applyAlignment="1" applyProtection="1">
      <alignment vertical="center"/>
      <protection locked="0"/>
    </xf>
    <xf numFmtId="182" fontId="24" fillId="0" borderId="0" xfId="0" applyNumberFormat="1" applyFont="1" applyBorder="1" applyAlignment="1" applyProtection="1">
      <alignment vertical="center"/>
      <protection locked="0"/>
    </xf>
    <xf numFmtId="0" fontId="7" fillId="0" borderId="0" xfId="32" applyFont="1"/>
    <xf numFmtId="0" fontId="28" fillId="0" borderId="0" xfId="32" applyFont="1"/>
    <xf numFmtId="187" fontId="24" fillId="6" borderId="24" xfId="0" applyNumberFormat="1" applyFont="1" applyFill="1" applyBorder="1" applyAlignment="1" applyProtection="1">
      <alignment horizontal="center" vertical="center"/>
    </xf>
    <xf numFmtId="186" fontId="24" fillId="6" borderId="17" xfId="0" applyNumberFormat="1" applyFont="1" applyFill="1" applyBorder="1" applyAlignment="1" applyProtection="1">
      <alignment horizontal="right" vertical="center"/>
    </xf>
    <xf numFmtId="187" fontId="24" fillId="0" borderId="0" xfId="0" applyNumberFormat="1" applyFont="1" applyAlignment="1" applyProtection="1">
      <alignment horizontal="center" vertical="center"/>
      <protection locked="0"/>
    </xf>
    <xf numFmtId="187" fontId="24" fillId="0" borderId="16" xfId="0" applyNumberFormat="1" applyFont="1" applyFill="1" applyBorder="1" applyAlignment="1" applyProtection="1">
      <alignment horizontal="center" vertical="center"/>
      <protection locked="0"/>
    </xf>
    <xf numFmtId="43" fontId="21" fillId="0" borderId="0" xfId="32" applyNumberFormat="1" applyFont="1" applyAlignment="1">
      <alignment horizontal="center" vertical="center"/>
    </xf>
    <xf numFmtId="187" fontId="20" fillId="0" borderId="0" xfId="0" applyNumberFormat="1" applyFont="1" applyAlignment="1" applyProtection="1">
      <alignment horizontal="right" vertical="center"/>
      <protection locked="0"/>
    </xf>
    <xf numFmtId="187" fontId="20" fillId="0" borderId="0" xfId="0" applyNumberFormat="1" applyFont="1" applyFill="1" applyAlignment="1" applyProtection="1">
      <alignment horizontal="right" vertical="center"/>
      <protection locked="0"/>
    </xf>
    <xf numFmtId="187" fontId="20" fillId="0" borderId="0" xfId="0" applyNumberFormat="1" applyFont="1" applyAlignment="1" applyProtection="1">
      <alignment horizontal="left" vertical="center"/>
      <protection locked="0"/>
    </xf>
    <xf numFmtId="187" fontId="24" fillId="0" borderId="35" xfId="0" applyNumberFormat="1" applyFont="1" applyFill="1" applyBorder="1" applyAlignment="1" applyProtection="1">
      <alignment vertical="center"/>
      <protection locked="0"/>
    </xf>
    <xf numFmtId="10" fontId="20" fillId="0" borderId="0" xfId="38" applyNumberFormat="1" applyFont="1" applyAlignment="1" applyProtection="1">
      <alignment horizontal="center" vertical="center"/>
      <protection locked="0"/>
    </xf>
    <xf numFmtId="182" fontId="20" fillId="0" borderId="0" xfId="0" applyNumberFormat="1" applyFont="1" applyFill="1" applyAlignment="1" applyProtection="1">
      <alignment horizontal="center" vertical="center"/>
      <protection locked="0"/>
    </xf>
    <xf numFmtId="182" fontId="24" fillId="0" borderId="0" xfId="0" applyNumberFormat="1" applyFont="1" applyFill="1" applyAlignment="1" applyProtection="1">
      <alignment horizontal="right" vertical="center"/>
      <protection locked="0"/>
    </xf>
    <xf numFmtId="182" fontId="24" fillId="0" borderId="0" xfId="0" applyNumberFormat="1" applyFont="1" applyFill="1" applyBorder="1" applyAlignment="1" applyProtection="1">
      <alignment vertical="center"/>
      <protection locked="0"/>
    </xf>
    <xf numFmtId="186" fontId="18" fillId="0" borderId="19" xfId="0" applyNumberFormat="1" applyFont="1" applyFill="1" applyBorder="1" applyAlignment="1" applyProtection="1">
      <alignment horizontal="right" vertical="center"/>
    </xf>
    <xf numFmtId="185" fontId="19" fillId="0" borderId="19" xfId="31" applyNumberFormat="1" applyFont="1" applyFill="1" applyBorder="1" applyProtection="1">
      <alignment vertical="center"/>
      <protection locked="0"/>
    </xf>
    <xf numFmtId="186" fontId="18" fillId="0" borderId="19" xfId="0" applyNumberFormat="1" applyFont="1" applyFill="1" applyBorder="1" applyAlignment="1" applyProtection="1">
      <alignment horizontal="right" vertical="center"/>
      <protection locked="0"/>
    </xf>
    <xf numFmtId="185" fontId="19" fillId="0" borderId="20" xfId="31" applyNumberFormat="1" applyFont="1" applyFill="1" applyBorder="1" applyProtection="1">
      <alignment vertical="center"/>
      <protection locked="0"/>
    </xf>
    <xf numFmtId="0" fontId="0" fillId="0" borderId="0" xfId="32" applyFont="1"/>
    <xf numFmtId="187" fontId="32" fillId="3" borderId="11" xfId="0" applyNumberFormat="1" applyFont="1" applyFill="1" applyBorder="1" applyAlignment="1" applyProtection="1">
      <alignment horizontal="center" vertical="center"/>
      <protection locked="0"/>
    </xf>
    <xf numFmtId="41" fontId="32" fillId="0" borderId="12" xfId="37" applyFont="1" applyBorder="1">
      <alignment vertical="center"/>
    </xf>
    <xf numFmtId="187" fontId="33" fillId="3" borderId="11" xfId="0" applyNumberFormat="1" applyFont="1" applyFill="1" applyBorder="1" applyAlignment="1" applyProtection="1">
      <alignment horizontal="center" vertical="center"/>
      <protection locked="0"/>
    </xf>
    <xf numFmtId="0" fontId="7" fillId="0" borderId="0" xfId="32" applyFont="1" applyAlignment="1">
      <alignment horizontal="right"/>
    </xf>
    <xf numFmtId="0" fontId="34" fillId="8" borderId="35" xfId="32" applyFont="1" applyFill="1" applyBorder="1" applyAlignment="1">
      <alignment horizontal="center" vertical="center"/>
    </xf>
    <xf numFmtId="186" fontId="39" fillId="0" borderId="3" xfId="37" applyNumberFormat="1" applyFont="1" applyFill="1" applyBorder="1" applyAlignment="1">
      <alignment horizontal="right" vertical="center"/>
    </xf>
    <xf numFmtId="182" fontId="39" fillId="0" borderId="3" xfId="37" applyNumberFormat="1" applyFont="1" applyFill="1" applyBorder="1" applyAlignment="1">
      <alignment horizontal="right" vertical="center"/>
    </xf>
    <xf numFmtId="176" fontId="39" fillId="0" borderId="3" xfId="32" applyNumberFormat="1" applyFont="1" applyFill="1" applyBorder="1" applyAlignment="1">
      <alignment horizontal="right" vertical="center"/>
    </xf>
    <xf numFmtId="185" fontId="39" fillId="0" borderId="3" xfId="0" applyNumberFormat="1" applyFont="1" applyFill="1" applyBorder="1" applyAlignment="1">
      <alignment horizontal="right" vertical="center"/>
    </xf>
    <xf numFmtId="41" fontId="39" fillId="0" borderId="3" xfId="37" applyFont="1" applyFill="1" applyBorder="1" applyAlignment="1">
      <alignment horizontal="right" vertical="center"/>
    </xf>
    <xf numFmtId="176" fontId="39" fillId="0" borderId="3" xfId="26" applyNumberFormat="1" applyFont="1" applyFill="1" applyBorder="1" applyAlignment="1">
      <alignment horizontal="right" vertical="center"/>
    </xf>
    <xf numFmtId="186" fontId="39" fillId="0" borderId="3" xfId="32" applyNumberFormat="1" applyFont="1" applyFill="1" applyBorder="1" applyAlignment="1">
      <alignment horizontal="right" vertical="center"/>
    </xf>
    <xf numFmtId="186" fontId="39" fillId="0" borderId="3" xfId="37" applyNumberFormat="1" applyFont="1" applyBorder="1" applyAlignment="1">
      <alignment horizontal="right" vertical="center"/>
    </xf>
    <xf numFmtId="0" fontId="38" fillId="9" borderId="5" xfId="32" applyFont="1" applyFill="1" applyBorder="1" applyAlignment="1">
      <alignment horizontal="center" vertical="center"/>
    </xf>
    <xf numFmtId="0" fontId="38" fillId="9" borderId="6" xfId="32" applyFont="1" applyFill="1" applyBorder="1" applyAlignment="1">
      <alignment horizontal="center" vertical="center"/>
    </xf>
    <xf numFmtId="0" fontId="38" fillId="9" borderId="6" xfId="32" applyFont="1" applyFill="1" applyBorder="1" applyAlignment="1">
      <alignment horizontal="center" vertical="center" wrapText="1"/>
    </xf>
    <xf numFmtId="0" fontId="38" fillId="9" borderId="7" xfId="32" applyFont="1" applyFill="1" applyBorder="1" applyAlignment="1">
      <alignment horizontal="center" vertical="center" wrapText="1"/>
    </xf>
    <xf numFmtId="187" fontId="31" fillId="10" borderId="11" xfId="0" applyNumberFormat="1" applyFont="1" applyFill="1" applyBorder="1" applyAlignment="1" applyProtection="1">
      <alignment horizontal="center" vertical="center"/>
    </xf>
    <xf numFmtId="187" fontId="31" fillId="11" borderId="24" xfId="0" applyNumberFormat="1" applyFont="1" applyFill="1" applyBorder="1" applyAlignment="1" applyProtection="1">
      <alignment horizontal="center" vertical="center"/>
    </xf>
    <xf numFmtId="41" fontId="31" fillId="11" borderId="17" xfId="26" applyFont="1" applyFill="1" applyBorder="1" applyAlignment="1" applyProtection="1">
      <alignment vertical="center"/>
    </xf>
    <xf numFmtId="187" fontId="31" fillId="10" borderId="11" xfId="0" applyNumberFormat="1" applyFont="1" applyFill="1" applyBorder="1" applyAlignment="1" applyProtection="1">
      <alignment horizontal="center" vertical="center"/>
      <protection locked="0"/>
    </xf>
    <xf numFmtId="0" fontId="34" fillId="8" borderId="41" xfId="32" applyFont="1" applyFill="1" applyBorder="1" applyAlignment="1">
      <alignment horizontal="center" vertical="center"/>
    </xf>
    <xf numFmtId="0" fontId="34" fillId="8" borderId="42" xfId="32" applyFont="1" applyFill="1" applyBorder="1" applyAlignment="1">
      <alignment horizontal="center" vertical="center"/>
    </xf>
    <xf numFmtId="0" fontId="34" fillId="8" borderId="43" xfId="32" applyFont="1" applyFill="1" applyBorder="1" applyAlignment="1">
      <alignment horizontal="center" vertical="center" wrapText="1"/>
    </xf>
    <xf numFmtId="187" fontId="31" fillId="0" borderId="25" xfId="26" applyNumberFormat="1" applyFont="1" applyFill="1" applyBorder="1" applyAlignment="1" applyProtection="1">
      <alignment horizontal="right" vertical="center"/>
    </xf>
    <xf numFmtId="187" fontId="32" fillId="0" borderId="12" xfId="26" applyNumberFormat="1" applyFont="1" applyFill="1" applyBorder="1" applyAlignment="1" applyProtection="1">
      <alignment horizontal="right" vertical="center"/>
    </xf>
    <xf numFmtId="41" fontId="32" fillId="0" borderId="12" xfId="37" applyFont="1" applyFill="1" applyBorder="1">
      <alignment vertical="center"/>
    </xf>
    <xf numFmtId="176" fontId="39" fillId="0" borderId="3" xfId="26" applyNumberFormat="1" applyFont="1" applyFill="1" applyBorder="1" applyAlignment="1">
      <alignment vertical="center"/>
    </xf>
    <xf numFmtId="41" fontId="39" fillId="0" borderId="3" xfId="37" applyFont="1" applyFill="1" applyBorder="1" applyAlignment="1">
      <alignment vertical="center"/>
    </xf>
    <xf numFmtId="182" fontId="31" fillId="10" borderId="19" xfId="0" applyNumberFormat="1" applyFont="1" applyFill="1" applyBorder="1" applyAlignment="1" applyProtection="1">
      <alignment horizontal="right" vertical="center"/>
    </xf>
    <xf numFmtId="0" fontId="21" fillId="0" borderId="0" xfId="32" applyFont="1" applyBorder="1"/>
    <xf numFmtId="182" fontId="20" fillId="0" borderId="0" xfId="0" applyNumberFormat="1" applyFont="1" applyAlignment="1" applyProtection="1">
      <alignment horizontal="center" vertical="center"/>
      <protection locked="0"/>
    </xf>
    <xf numFmtId="182" fontId="31" fillId="11" borderId="26" xfId="26" applyNumberFormat="1" applyFont="1" applyFill="1" applyBorder="1" applyAlignment="1" applyProtection="1">
      <alignment horizontal="right" vertical="center"/>
    </xf>
    <xf numFmtId="182" fontId="32" fillId="3" borderId="12" xfId="0" applyNumberFormat="1" applyFont="1" applyFill="1" applyBorder="1" applyAlignment="1" applyProtection="1">
      <alignment horizontal="right" vertical="center"/>
    </xf>
    <xf numFmtId="182" fontId="31" fillId="10" borderId="19" xfId="0" applyNumberFormat="1" applyFont="1" applyFill="1" applyBorder="1" applyAlignment="1" applyProtection="1">
      <alignment horizontal="right" vertical="center"/>
      <protection locked="0"/>
    </xf>
    <xf numFmtId="182" fontId="20" fillId="0" borderId="0" xfId="0" applyNumberFormat="1" applyFont="1" applyBorder="1" applyAlignment="1" applyProtection="1">
      <alignment horizontal="center" vertical="center"/>
      <protection locked="0"/>
    </xf>
    <xf numFmtId="186" fontId="39" fillId="0" borderId="46" xfId="32" applyNumberFormat="1" applyFont="1" applyFill="1" applyBorder="1" applyAlignment="1">
      <alignment horizontal="right" vertical="center"/>
    </xf>
    <xf numFmtId="186" fontId="39" fillId="0" borderId="46" xfId="37" applyNumberFormat="1" applyFont="1" applyBorder="1" applyAlignment="1">
      <alignment horizontal="right" vertical="center"/>
    </xf>
    <xf numFmtId="41" fontId="39" fillId="0" borderId="46" xfId="37" applyFont="1" applyFill="1" applyBorder="1" applyAlignment="1">
      <alignment vertical="center"/>
    </xf>
    <xf numFmtId="186" fontId="20" fillId="5" borderId="44" xfId="0" applyNumberFormat="1" applyFont="1" applyFill="1" applyBorder="1" applyAlignment="1" applyProtection="1">
      <alignment horizontal="right" vertical="center"/>
    </xf>
    <xf numFmtId="187" fontId="32" fillId="3" borderId="47" xfId="0" applyNumberFormat="1" applyFont="1" applyFill="1" applyBorder="1" applyAlignment="1" applyProtection="1">
      <alignment horizontal="center" vertical="center"/>
      <protection locked="0"/>
    </xf>
    <xf numFmtId="182" fontId="32" fillId="3" borderId="48" xfId="0" applyNumberFormat="1" applyFont="1" applyFill="1" applyBorder="1" applyAlignment="1" applyProtection="1">
      <alignment horizontal="right" vertical="center"/>
    </xf>
    <xf numFmtId="41" fontId="32" fillId="0" borderId="48" xfId="37" applyFont="1" applyBorder="1">
      <alignment vertical="center"/>
    </xf>
    <xf numFmtId="49" fontId="38" fillId="0" borderId="49" xfId="32" applyNumberFormat="1" applyFont="1" applyFill="1" applyBorder="1" applyAlignment="1">
      <alignment horizontal="center" vertical="center"/>
    </xf>
    <xf numFmtId="10" fontId="39" fillId="0" borderId="50" xfId="32" applyNumberFormat="1" applyFont="1" applyFill="1" applyBorder="1" applyAlignment="1">
      <alignment horizontal="center" vertical="center"/>
    </xf>
    <xf numFmtId="49" fontId="39" fillId="0" borderId="50" xfId="32" applyNumberFormat="1" applyFont="1" applyFill="1" applyBorder="1" applyAlignment="1">
      <alignment horizontal="center" vertical="center"/>
    </xf>
    <xf numFmtId="41" fontId="39" fillId="0" borderId="50" xfId="32" applyNumberFormat="1" applyFont="1" applyFill="1" applyBorder="1" applyAlignment="1">
      <alignment horizontal="center" vertical="center"/>
    </xf>
    <xf numFmtId="10" fontId="39" fillId="0" borderId="51" xfId="32" applyNumberFormat="1" applyFont="1" applyFill="1" applyBorder="1" applyAlignment="1">
      <alignment horizontal="center" vertical="center"/>
    </xf>
    <xf numFmtId="49" fontId="38" fillId="0" borderId="52" xfId="32" applyNumberFormat="1" applyFont="1" applyFill="1" applyBorder="1" applyAlignment="1">
      <alignment horizontal="center" vertical="center"/>
    </xf>
    <xf numFmtId="49" fontId="38" fillId="0" borderId="33" xfId="32" applyNumberFormat="1" applyFont="1" applyFill="1" applyBorder="1" applyAlignment="1">
      <alignment horizontal="center" vertical="center"/>
    </xf>
    <xf numFmtId="186" fontId="39" fillId="0" borderId="39" xfId="32" applyNumberFormat="1" applyFont="1" applyFill="1" applyBorder="1" applyAlignment="1">
      <alignment horizontal="right" vertical="center"/>
    </xf>
    <xf numFmtId="186" fontId="39" fillId="0" borderId="39" xfId="37" applyNumberFormat="1" applyFont="1" applyBorder="1" applyAlignment="1">
      <alignment horizontal="right" vertical="center"/>
    </xf>
    <xf numFmtId="41" fontId="39" fillId="0" borderId="39" xfId="37" applyFont="1" applyFill="1" applyBorder="1" applyAlignment="1">
      <alignment vertical="center"/>
    </xf>
    <xf numFmtId="182" fontId="39" fillId="0" borderId="39" xfId="37" applyNumberFormat="1" applyFont="1" applyFill="1" applyBorder="1" applyAlignment="1">
      <alignment horizontal="right" vertical="center"/>
    </xf>
    <xf numFmtId="10" fontId="39" fillId="0" borderId="34" xfId="32" applyNumberFormat="1" applyFont="1" applyFill="1" applyBorder="1" applyAlignment="1">
      <alignment horizontal="center" vertical="center"/>
    </xf>
    <xf numFmtId="49" fontId="38" fillId="0" borderId="53" xfId="32" applyNumberFormat="1" applyFont="1" applyFill="1" applyBorder="1" applyAlignment="1">
      <alignment horizontal="center" vertical="center"/>
    </xf>
    <xf numFmtId="182" fontId="39" fillId="0" borderId="46" xfId="37" applyNumberFormat="1" applyFont="1" applyFill="1" applyBorder="1" applyAlignment="1">
      <alignment horizontal="right" vertical="center"/>
    </xf>
    <xf numFmtId="41" fontId="39" fillId="0" borderId="0" xfId="37" applyNumberFormat="1" applyFont="1" applyFill="1" applyBorder="1" applyAlignment="1">
      <alignment vertical="center"/>
    </xf>
    <xf numFmtId="182" fontId="39" fillId="0" borderId="0" xfId="37" applyNumberFormat="1" applyFont="1" applyFill="1" applyBorder="1" applyAlignment="1">
      <alignment horizontal="right" vertical="center"/>
    </xf>
    <xf numFmtId="41" fontId="39" fillId="0" borderId="3" xfId="37" applyNumberFormat="1" applyFont="1" applyFill="1" applyBorder="1" applyAlignment="1">
      <alignment vertical="center"/>
    </xf>
    <xf numFmtId="3" fontId="33" fillId="7" borderId="13" xfId="37" applyNumberFormat="1" applyFont="1" applyFill="1" applyBorder="1" applyAlignment="1">
      <alignment horizontal="right" vertical="center"/>
    </xf>
    <xf numFmtId="3" fontId="33" fillId="7" borderId="40" xfId="37" applyNumberFormat="1" applyFont="1" applyFill="1" applyBorder="1" applyAlignment="1">
      <alignment horizontal="right" vertical="center"/>
    </xf>
    <xf numFmtId="3" fontId="31" fillId="10" borderId="13" xfId="26" applyNumberFormat="1" applyFont="1" applyFill="1" applyBorder="1" applyAlignment="1" applyProtection="1">
      <alignment horizontal="right" vertical="center"/>
      <protection locked="0"/>
    </xf>
    <xf numFmtId="176" fontId="33" fillId="7" borderId="13" xfId="0" applyNumberFormat="1" applyFont="1" applyFill="1" applyBorder="1" applyAlignment="1">
      <alignment horizontal="right" vertical="center"/>
    </xf>
    <xf numFmtId="189" fontId="31" fillId="11" borderId="54" xfId="0" applyNumberFormat="1" applyFont="1" applyFill="1" applyBorder="1" applyAlignment="1" applyProtection="1">
      <alignment horizontal="right" vertical="center"/>
    </xf>
    <xf numFmtId="3" fontId="31" fillId="11" borderId="55" xfId="26" applyNumberFormat="1" applyFont="1" applyFill="1" applyBorder="1" applyAlignment="1" applyProtection="1">
      <alignment horizontal="right" vertical="center"/>
    </xf>
    <xf numFmtId="189" fontId="31" fillId="10" borderId="56" xfId="0" applyNumberFormat="1" applyFont="1" applyFill="1" applyBorder="1" applyAlignment="1" applyProtection="1">
      <alignment horizontal="right" vertical="center"/>
    </xf>
    <xf numFmtId="3" fontId="31" fillId="10" borderId="57" xfId="37" applyNumberFormat="1" applyFont="1" applyFill="1" applyBorder="1" applyAlignment="1" applyProtection="1">
      <alignment horizontal="right" vertical="center"/>
    </xf>
    <xf numFmtId="3" fontId="33" fillId="7" borderId="57" xfId="37" applyNumberFormat="1" applyFont="1" applyFill="1" applyBorder="1" applyAlignment="1">
      <alignment horizontal="right" vertical="center"/>
    </xf>
    <xf numFmtId="3" fontId="31" fillId="10" borderId="57" xfId="37" applyNumberFormat="1" applyFont="1" applyFill="1" applyBorder="1" applyAlignment="1" applyProtection="1">
      <alignment horizontal="right" vertical="center"/>
      <protection locked="0"/>
    </xf>
    <xf numFmtId="3" fontId="33" fillId="7" borderId="59" xfId="37" applyNumberFormat="1" applyFont="1" applyFill="1" applyBorder="1" applyAlignment="1">
      <alignment horizontal="right" vertical="center"/>
    </xf>
    <xf numFmtId="182" fontId="31" fillId="11" borderId="61" xfId="0" applyNumberFormat="1" applyFont="1" applyFill="1" applyBorder="1" applyAlignment="1" applyProtection="1">
      <alignment horizontal="right" vertical="center"/>
    </xf>
    <xf numFmtId="182" fontId="31" fillId="10" borderId="62" xfId="0" applyNumberFormat="1" applyFont="1" applyFill="1" applyBorder="1" applyAlignment="1" applyProtection="1">
      <alignment horizontal="right" vertical="center"/>
    </xf>
    <xf numFmtId="182" fontId="31" fillId="7" borderId="62" xfId="0" applyNumberFormat="1" applyFont="1" applyFill="1" applyBorder="1" applyAlignment="1" applyProtection="1">
      <alignment horizontal="right" vertical="center"/>
    </xf>
    <xf numFmtId="182" fontId="31" fillId="7" borderId="63" xfId="0" applyNumberFormat="1" applyFont="1" applyFill="1" applyBorder="1" applyAlignment="1" applyProtection="1">
      <alignment horizontal="right" vertical="center"/>
    </xf>
    <xf numFmtId="176" fontId="31" fillId="10" borderId="13" xfId="0" applyNumberFormat="1" applyFont="1" applyFill="1" applyBorder="1" applyAlignment="1" applyProtection="1">
      <alignment horizontal="right" vertical="center"/>
    </xf>
    <xf numFmtId="176" fontId="31" fillId="7" borderId="13" xfId="0" applyNumberFormat="1" applyFont="1" applyFill="1" applyBorder="1" applyAlignment="1" applyProtection="1">
      <alignment horizontal="right" vertical="center"/>
    </xf>
    <xf numFmtId="187" fontId="32" fillId="3" borderId="14" xfId="0" applyNumberFormat="1" applyFont="1" applyFill="1" applyBorder="1" applyAlignment="1" applyProtection="1">
      <alignment horizontal="center" vertical="center"/>
      <protection locked="0"/>
    </xf>
    <xf numFmtId="176" fontId="31" fillId="7" borderId="15" xfId="0" applyNumberFormat="1" applyFont="1" applyFill="1" applyBorder="1" applyAlignment="1" applyProtection="1">
      <alignment horizontal="right" vertical="center"/>
    </xf>
    <xf numFmtId="0" fontId="31" fillId="12" borderId="65" xfId="32" applyFont="1" applyFill="1" applyBorder="1" applyAlignment="1">
      <alignment horizontal="center" vertical="center"/>
    </xf>
    <xf numFmtId="3" fontId="31" fillId="12" borderId="66" xfId="26" quotePrefix="1" applyNumberFormat="1" applyFont="1" applyFill="1" applyBorder="1" applyAlignment="1" applyProtection="1">
      <alignment horizontal="right" vertical="center"/>
    </xf>
    <xf numFmtId="191" fontId="31" fillId="12" borderId="67" xfId="32" applyNumberFormat="1" applyFont="1" applyFill="1" applyBorder="1" applyAlignment="1">
      <alignment horizontal="center" vertical="center"/>
    </xf>
    <xf numFmtId="3" fontId="31" fillId="9" borderId="56" xfId="26" quotePrefix="1" applyNumberFormat="1" applyFont="1" applyFill="1" applyBorder="1" applyAlignment="1" applyProtection="1">
      <alignment horizontal="right" vertical="center"/>
    </xf>
    <xf numFmtId="0" fontId="31" fillId="9" borderId="68" xfId="32" applyFont="1" applyFill="1" applyBorder="1" applyAlignment="1">
      <alignment horizontal="center" vertical="center"/>
    </xf>
    <xf numFmtId="184" fontId="31" fillId="9" borderId="69" xfId="32" applyNumberFormat="1" applyFont="1" applyFill="1" applyBorder="1" applyAlignment="1">
      <alignment horizontal="center" vertical="center"/>
    </xf>
    <xf numFmtId="0" fontId="31" fillId="0" borderId="68" xfId="32" applyFont="1" applyFill="1" applyBorder="1" applyAlignment="1">
      <alignment horizontal="center" vertical="center"/>
    </xf>
    <xf numFmtId="3" fontId="31" fillId="0" borderId="56" xfId="26" quotePrefix="1" applyNumberFormat="1" applyFont="1" applyFill="1" applyBorder="1" applyAlignment="1" applyProtection="1">
      <alignment horizontal="right" vertical="center"/>
    </xf>
    <xf numFmtId="184" fontId="32" fillId="0" borderId="69" xfId="32" applyNumberFormat="1" applyFont="1" applyFill="1" applyBorder="1" applyAlignment="1">
      <alignment horizontal="center" vertical="center"/>
    </xf>
    <xf numFmtId="0" fontId="35" fillId="0" borderId="68" xfId="32" applyFont="1" applyFill="1" applyBorder="1" applyAlignment="1">
      <alignment horizontal="center" vertical="center"/>
    </xf>
    <xf numFmtId="0" fontId="31" fillId="0" borderId="70" xfId="32" applyFont="1" applyFill="1" applyBorder="1" applyAlignment="1">
      <alignment horizontal="center" vertical="center"/>
    </xf>
    <xf numFmtId="3" fontId="31" fillId="0" borderId="58" xfId="26" quotePrefix="1" applyNumberFormat="1" applyFont="1" applyFill="1" applyBorder="1" applyAlignment="1" applyProtection="1">
      <alignment horizontal="right" vertical="center"/>
    </xf>
    <xf numFmtId="184" fontId="32" fillId="0" borderId="71" xfId="32" applyNumberFormat="1" applyFont="1" applyFill="1" applyBorder="1" applyAlignment="1">
      <alignment horizontal="center" vertical="center"/>
    </xf>
    <xf numFmtId="187" fontId="24" fillId="3" borderId="31" xfId="0" applyNumberFormat="1" applyFont="1" applyFill="1" applyBorder="1" applyAlignment="1" applyProtection="1">
      <alignment horizontal="center" vertical="center"/>
      <protection locked="0"/>
    </xf>
    <xf numFmtId="187" fontId="29" fillId="0" borderId="0" xfId="0" applyNumberFormat="1" applyFont="1" applyAlignment="1" applyProtection="1">
      <alignment vertical="center"/>
      <protection locked="0"/>
    </xf>
    <xf numFmtId="186" fontId="39" fillId="0" borderId="27" xfId="37" applyNumberFormat="1" applyFont="1" applyBorder="1" applyAlignment="1">
      <alignment horizontal="right" vertical="center"/>
    </xf>
    <xf numFmtId="182" fontId="39" fillId="0" borderId="27" xfId="37" applyNumberFormat="1" applyFont="1" applyFill="1" applyBorder="1" applyAlignment="1">
      <alignment horizontal="right" vertical="center"/>
    </xf>
    <xf numFmtId="10" fontId="39" fillId="0" borderId="75" xfId="32" applyNumberFormat="1" applyFont="1" applyFill="1" applyBorder="1" applyAlignment="1">
      <alignment horizontal="center" vertical="center"/>
    </xf>
    <xf numFmtId="41" fontId="39" fillId="0" borderId="27" xfId="37" applyFont="1" applyFill="1" applyBorder="1" applyAlignment="1">
      <alignment vertical="center"/>
    </xf>
    <xf numFmtId="176" fontId="41" fillId="0" borderId="28" xfId="0" applyNumberFormat="1" applyFont="1" applyFill="1" applyBorder="1" applyAlignment="1">
      <alignment horizontal="right" vertical="center"/>
    </xf>
    <xf numFmtId="176" fontId="41" fillId="0" borderId="29" xfId="0" applyNumberFormat="1" applyFont="1" applyFill="1" applyBorder="1" applyAlignment="1">
      <alignment horizontal="right" vertical="center"/>
    </xf>
    <xf numFmtId="186" fontId="41" fillId="0" borderId="27" xfId="0" applyNumberFormat="1" applyFont="1" applyFill="1" applyBorder="1" applyAlignment="1">
      <alignment horizontal="right" vertical="center"/>
    </xf>
    <xf numFmtId="186" fontId="41" fillId="0" borderId="60" xfId="0" applyNumberFormat="1" applyFont="1" applyFill="1" applyBorder="1" applyAlignment="1">
      <alignment horizontal="right" vertical="center"/>
    </xf>
    <xf numFmtId="41" fontId="31" fillId="10" borderId="17" xfId="26" applyFont="1" applyFill="1" applyBorder="1" applyAlignment="1" applyProtection="1">
      <alignment vertical="center"/>
    </xf>
    <xf numFmtId="3" fontId="31" fillId="10" borderId="13" xfId="26" applyNumberFormat="1" applyFont="1" applyFill="1" applyBorder="1" applyAlignment="1" applyProtection="1">
      <alignment horizontal="right" vertical="center"/>
    </xf>
    <xf numFmtId="176" fontId="35" fillId="11" borderId="19" xfId="0" applyNumberFormat="1" applyFont="1" applyFill="1" applyBorder="1" applyAlignment="1">
      <alignment horizontal="right" vertical="center"/>
    </xf>
    <xf numFmtId="176" fontId="35" fillId="10" borderId="13" xfId="0" applyNumberFormat="1" applyFont="1" applyFill="1" applyBorder="1" applyAlignment="1">
      <alignment horizontal="right" vertical="center"/>
    </xf>
    <xf numFmtId="176" fontId="35" fillId="10" borderId="19" xfId="0" applyNumberFormat="1" applyFont="1" applyFill="1" applyBorder="1" applyAlignment="1">
      <alignment horizontal="right" vertical="center"/>
    </xf>
    <xf numFmtId="187" fontId="31" fillId="0" borderId="12" xfId="26" applyNumberFormat="1" applyFont="1" applyFill="1" applyBorder="1" applyAlignment="1" applyProtection="1">
      <alignment horizontal="right" vertical="center"/>
      <protection locked="0"/>
    </xf>
    <xf numFmtId="187" fontId="24" fillId="0" borderId="0" xfId="0" applyNumberFormat="1" applyFont="1" applyAlignment="1" applyProtection="1">
      <alignment horizontal="center" vertical="center"/>
    </xf>
    <xf numFmtId="187" fontId="31" fillId="0" borderId="12" xfId="0" applyNumberFormat="1" applyFont="1" applyFill="1" applyBorder="1" applyAlignment="1" applyProtection="1">
      <alignment horizontal="right" vertical="center"/>
      <protection locked="0"/>
    </xf>
    <xf numFmtId="0" fontId="42" fillId="0" borderId="0" xfId="0" applyFont="1"/>
    <xf numFmtId="3" fontId="35" fillId="7" borderId="13" xfId="37" applyNumberFormat="1" applyFont="1" applyFill="1" applyBorder="1" applyAlignment="1">
      <alignment horizontal="right" vertical="center"/>
    </xf>
    <xf numFmtId="3" fontId="35" fillId="7" borderId="40" xfId="37" applyNumberFormat="1" applyFont="1" applyFill="1" applyBorder="1" applyAlignment="1">
      <alignment horizontal="right" vertical="center"/>
    </xf>
    <xf numFmtId="189" fontId="32" fillId="7" borderId="56" xfId="0" applyNumberFormat="1" applyFont="1" applyFill="1" applyBorder="1" applyAlignment="1" applyProtection="1">
      <alignment horizontal="right" vertical="center"/>
    </xf>
    <xf numFmtId="189" fontId="32" fillId="7" borderId="58" xfId="0" applyNumberFormat="1" applyFont="1" applyFill="1" applyBorder="1" applyAlignment="1" applyProtection="1">
      <alignment horizontal="right" vertical="center"/>
    </xf>
    <xf numFmtId="3" fontId="35" fillId="7" borderId="17" xfId="37" applyNumberFormat="1" applyFont="1" applyFill="1" applyBorder="1" applyAlignment="1">
      <alignment horizontal="right" vertical="center"/>
    </xf>
    <xf numFmtId="182" fontId="35" fillId="7" borderId="62" xfId="0" applyNumberFormat="1" applyFont="1" applyFill="1" applyBorder="1" applyAlignment="1" applyProtection="1">
      <alignment horizontal="right" vertical="center"/>
    </xf>
    <xf numFmtId="3" fontId="35" fillId="11" borderId="39" xfId="37" applyNumberFormat="1" applyFont="1" applyFill="1" applyBorder="1" applyAlignment="1" applyProtection="1">
      <alignment horizontal="right" vertical="center"/>
    </xf>
    <xf numFmtId="3" fontId="35" fillId="10" borderId="13" xfId="26" applyNumberFormat="1" applyFont="1" applyFill="1" applyBorder="1" applyAlignment="1" applyProtection="1">
      <alignment horizontal="right" vertical="center"/>
    </xf>
    <xf numFmtId="3" fontId="35" fillId="3" borderId="45" xfId="26" applyNumberFormat="1" applyFont="1" applyFill="1" applyBorder="1" applyAlignment="1" applyProtection="1">
      <alignment horizontal="right" vertical="center" wrapText="1"/>
      <protection locked="0"/>
    </xf>
    <xf numFmtId="3" fontId="35" fillId="10" borderId="13" xfId="26" applyNumberFormat="1" applyFont="1" applyFill="1" applyBorder="1" applyAlignment="1" applyProtection="1">
      <alignment horizontal="right" vertical="center"/>
      <protection locked="0"/>
    </xf>
    <xf numFmtId="176" fontId="35" fillId="11" borderId="72" xfId="26" applyNumberFormat="1" applyFont="1" applyFill="1" applyBorder="1" applyAlignment="1" applyProtection="1">
      <alignment vertical="center"/>
    </xf>
    <xf numFmtId="190" fontId="33" fillId="7" borderId="74" xfId="0" applyNumberFormat="1" applyFont="1" applyFill="1" applyBorder="1" applyAlignment="1">
      <alignment horizontal="right" vertical="center" wrapText="1"/>
    </xf>
    <xf numFmtId="0" fontId="33" fillId="7" borderId="74" xfId="0" applyFont="1" applyFill="1" applyBorder="1" applyAlignment="1">
      <alignment horizontal="right" vertical="center" wrapText="1"/>
    </xf>
    <xf numFmtId="176" fontId="35" fillId="10" borderId="73" xfId="26" applyNumberFormat="1" applyFont="1" applyFill="1" applyBorder="1" applyAlignment="1" applyProtection="1">
      <alignment vertical="center"/>
      <protection locked="0"/>
    </xf>
    <xf numFmtId="190" fontId="33" fillId="7" borderId="74" xfId="0" applyNumberFormat="1" applyFont="1" applyFill="1" applyBorder="1" applyAlignment="1">
      <alignment vertical="center" wrapText="1"/>
    </xf>
    <xf numFmtId="190" fontId="33" fillId="7" borderId="74" xfId="0" applyNumberFormat="1" applyFont="1" applyFill="1" applyBorder="1" applyAlignment="1">
      <alignment vertical="center"/>
    </xf>
    <xf numFmtId="190" fontId="33" fillId="7" borderId="20" xfId="0" applyNumberFormat="1" applyFont="1" applyFill="1" applyBorder="1" applyAlignment="1">
      <alignment vertical="center"/>
    </xf>
    <xf numFmtId="41" fontId="39" fillId="0" borderId="46" xfId="37" applyNumberFormat="1" applyFont="1" applyFill="1" applyBorder="1" applyAlignment="1">
      <alignment vertical="center"/>
    </xf>
    <xf numFmtId="176" fontId="35" fillId="10" borderId="73" xfId="26" applyNumberFormat="1" applyFont="1" applyFill="1" applyBorder="1" applyAlignment="1" applyProtection="1">
      <alignment vertical="center"/>
    </xf>
    <xf numFmtId="182" fontId="39" fillId="0" borderId="3" xfId="44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 applyProtection="1">
      <alignment horizontal="center" vertical="center"/>
      <protection locked="0"/>
    </xf>
    <xf numFmtId="182" fontId="39" fillId="0" borderId="46" xfId="44" applyNumberFormat="1" applyFont="1" applyFill="1" applyBorder="1" applyAlignment="1">
      <alignment horizontal="right" vertical="center"/>
    </xf>
    <xf numFmtId="49" fontId="38" fillId="0" borderId="36" xfId="32" applyNumberFormat="1" applyFont="1" applyFill="1" applyBorder="1" applyAlignment="1">
      <alignment horizontal="center" vertical="center"/>
    </xf>
    <xf numFmtId="49" fontId="38" fillId="0" borderId="3" xfId="32" applyNumberFormat="1" applyFont="1" applyFill="1" applyBorder="1" applyAlignment="1">
      <alignment horizontal="center" vertical="center"/>
    </xf>
    <xf numFmtId="10" fontId="39" fillId="0" borderId="50" xfId="38" applyNumberFormat="1" applyFont="1" applyFill="1" applyBorder="1" applyAlignment="1">
      <alignment horizontal="center" vertical="center"/>
    </xf>
    <xf numFmtId="0" fontId="31" fillId="9" borderId="31" xfId="32" applyFont="1" applyFill="1" applyBorder="1" applyAlignment="1">
      <alignment horizontal="center" vertical="center"/>
    </xf>
    <xf numFmtId="41" fontId="31" fillId="9" borderId="44" xfId="26" applyNumberFormat="1" applyFont="1" applyFill="1" applyBorder="1" applyAlignment="1">
      <alignment horizontal="right" vertical="center"/>
    </xf>
    <xf numFmtId="41" fontId="31" fillId="9" borderId="39" xfId="26" applyNumberFormat="1" applyFont="1" applyFill="1" applyBorder="1" applyAlignment="1">
      <alignment horizontal="right" vertical="center"/>
    </xf>
    <xf numFmtId="184" fontId="31" fillId="9" borderId="32" xfId="32" applyNumberFormat="1" applyFont="1" applyFill="1" applyBorder="1" applyAlignment="1">
      <alignment horizontal="center" vertical="center"/>
    </xf>
    <xf numFmtId="41" fontId="32" fillId="0" borderId="3" xfId="26" applyNumberFormat="1" applyFont="1" applyFill="1" applyBorder="1" applyAlignment="1">
      <alignment horizontal="right" vertical="center"/>
    </xf>
    <xf numFmtId="41" fontId="31" fillId="9" borderId="3" xfId="26" applyNumberFormat="1" applyFont="1" applyFill="1" applyBorder="1" applyAlignment="1">
      <alignment horizontal="right" vertical="center"/>
    </xf>
    <xf numFmtId="0" fontId="31" fillId="0" borderId="49" xfId="32" applyFont="1" applyFill="1" applyBorder="1" applyAlignment="1">
      <alignment horizontal="center" vertical="center"/>
    </xf>
    <xf numFmtId="184" fontId="32" fillId="0" borderId="50" xfId="32" applyNumberFormat="1" applyFont="1" applyFill="1" applyBorder="1" applyAlignment="1">
      <alignment horizontal="center" vertical="center"/>
    </xf>
    <xf numFmtId="0" fontId="35" fillId="0" borderId="49" xfId="32" applyFont="1" applyFill="1" applyBorder="1" applyAlignment="1">
      <alignment horizontal="center" vertical="center"/>
    </xf>
    <xf numFmtId="0" fontId="31" fillId="9" borderId="49" xfId="32" applyFont="1" applyFill="1" applyBorder="1" applyAlignment="1">
      <alignment horizontal="center" vertical="center"/>
    </xf>
    <xf numFmtId="184" fontId="31" fillId="9" borderId="50" xfId="32" applyNumberFormat="1" applyFont="1" applyFill="1" applyBorder="1" applyAlignment="1">
      <alignment horizontal="center" vertical="center"/>
    </xf>
    <xf numFmtId="0" fontId="31" fillId="0" borderId="81" xfId="32" applyFont="1" applyFill="1" applyBorder="1" applyAlignment="1">
      <alignment horizontal="center" vertical="center"/>
    </xf>
    <xf numFmtId="184" fontId="32" fillId="0" borderId="79" xfId="32" applyNumberFormat="1" applyFont="1" applyFill="1" applyBorder="1" applyAlignment="1">
      <alignment horizontal="center" vertical="center"/>
    </xf>
    <xf numFmtId="41" fontId="31" fillId="0" borderId="3" xfId="26" applyNumberFormat="1" applyFont="1" applyFill="1" applyBorder="1" applyAlignment="1">
      <alignment horizontal="right" vertical="center"/>
    </xf>
    <xf numFmtId="0" fontId="34" fillId="8" borderId="16" xfId="32" applyFont="1" applyFill="1" applyBorder="1" applyAlignment="1">
      <alignment horizontal="center" vertical="center"/>
    </xf>
    <xf numFmtId="0" fontId="34" fillId="8" borderId="82" xfId="32" applyFont="1" applyFill="1" applyBorder="1" applyAlignment="1">
      <alignment horizontal="center" vertical="center" wrapText="1"/>
    </xf>
    <xf numFmtId="0" fontId="31" fillId="13" borderId="8" xfId="32" applyFont="1" applyFill="1" applyBorder="1" applyAlignment="1">
      <alignment horizontal="center" vertical="center"/>
    </xf>
    <xf numFmtId="41" fontId="31" fillId="13" borderId="83" xfId="26" applyNumberFormat="1" applyFont="1" applyFill="1" applyBorder="1" applyAlignment="1">
      <alignment horizontal="right" vertical="center"/>
    </xf>
    <xf numFmtId="41" fontId="31" fillId="13" borderId="9" xfId="26" applyNumberFormat="1" applyFont="1" applyFill="1" applyBorder="1" applyAlignment="1">
      <alignment horizontal="right" vertical="center"/>
    </xf>
    <xf numFmtId="41" fontId="31" fillId="13" borderId="84" xfId="26" applyNumberFormat="1" applyFont="1" applyFill="1" applyBorder="1" applyAlignment="1">
      <alignment horizontal="right" vertical="center"/>
    </xf>
    <xf numFmtId="184" fontId="31" fillId="13" borderId="10" xfId="32" applyNumberFormat="1" applyFont="1" applyFill="1" applyBorder="1" applyAlignment="1">
      <alignment horizontal="center" vertical="center"/>
    </xf>
    <xf numFmtId="49" fontId="38" fillId="0" borderId="46" xfId="32" applyNumberFormat="1" applyFont="1" applyFill="1" applyBorder="1" applyAlignment="1">
      <alignment horizontal="center" vertical="center"/>
    </xf>
    <xf numFmtId="10" fontId="39" fillId="0" borderId="51" xfId="38" applyNumberFormat="1" applyFont="1" applyFill="1" applyBorder="1" applyAlignment="1">
      <alignment horizontal="center" vertical="center"/>
    </xf>
    <xf numFmtId="190" fontId="43" fillId="0" borderId="3" xfId="0" applyNumberFormat="1" applyFont="1" applyFill="1" applyBorder="1" applyAlignment="1">
      <alignment horizontal="right" vertical="center" wrapText="1"/>
    </xf>
    <xf numFmtId="190" fontId="43" fillId="0" borderId="80" xfId="0" applyNumberFormat="1" applyFont="1" applyFill="1" applyBorder="1" applyAlignment="1">
      <alignment horizontal="right" vertical="center" wrapText="1"/>
    </xf>
    <xf numFmtId="41" fontId="21" fillId="0" borderId="0" xfId="32" applyNumberFormat="1" applyFont="1"/>
    <xf numFmtId="186" fontId="32" fillId="0" borderId="3" xfId="0" applyNumberFormat="1" applyFont="1" applyBorder="1" applyAlignment="1">
      <alignment horizontal="right" vertical="center" wrapText="1"/>
    </xf>
    <xf numFmtId="190" fontId="32" fillId="0" borderId="3" xfId="0" applyNumberFormat="1" applyFont="1" applyBorder="1" applyAlignment="1">
      <alignment horizontal="right" vertical="center" wrapText="1"/>
    </xf>
    <xf numFmtId="186" fontId="21" fillId="0" borderId="0" xfId="32" applyNumberFormat="1" applyFont="1" applyAlignment="1">
      <alignment horizontal="center" vertical="center"/>
    </xf>
    <xf numFmtId="49" fontId="38" fillId="0" borderId="27" xfId="32" applyNumberFormat="1" applyFont="1" applyFill="1" applyBorder="1" applyAlignment="1">
      <alignment horizontal="center" vertical="center"/>
    </xf>
    <xf numFmtId="176" fontId="39" fillId="0" borderId="27" xfId="32" applyNumberFormat="1" applyFont="1" applyFill="1" applyBorder="1" applyAlignment="1">
      <alignment horizontal="right" vertical="center"/>
    </xf>
    <xf numFmtId="186" fontId="39" fillId="0" borderId="27" xfId="32" applyNumberFormat="1" applyFont="1" applyFill="1" applyBorder="1" applyAlignment="1">
      <alignment horizontal="right" vertical="center"/>
    </xf>
    <xf numFmtId="41" fontId="39" fillId="0" borderId="27" xfId="37" applyNumberFormat="1" applyFont="1" applyFill="1" applyBorder="1" applyAlignment="1">
      <alignment vertical="center"/>
    </xf>
    <xf numFmtId="41" fontId="32" fillId="7" borderId="17" xfId="26" applyFont="1" applyFill="1" applyBorder="1" applyAlignment="1" applyProtection="1">
      <alignment vertical="center"/>
    </xf>
    <xf numFmtId="41" fontId="32" fillId="7" borderId="15" xfId="26" applyFont="1" applyFill="1" applyBorder="1" applyAlignment="1" applyProtection="1">
      <alignment vertical="center"/>
    </xf>
    <xf numFmtId="187" fontId="31" fillId="14" borderId="16" xfId="0" applyNumberFormat="1" applyFont="1" applyFill="1" applyBorder="1" applyAlignment="1" applyProtection="1">
      <alignment horizontal="center" vertical="center" shrinkToFit="1"/>
      <protection locked="0"/>
    </xf>
    <xf numFmtId="187" fontId="31" fillId="14" borderId="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3" xfId="0" applyNumberFormat="1" applyFont="1" applyFill="1" applyBorder="1" applyAlignment="1" applyProtection="1">
      <alignment horizontal="center" vertical="center"/>
      <protection locked="0"/>
    </xf>
    <xf numFmtId="187" fontId="31" fillId="14" borderId="64" xfId="0" applyNumberFormat="1" applyFont="1" applyFill="1" applyBorder="1" applyAlignment="1" applyProtection="1">
      <alignment horizontal="center" vertical="center"/>
      <protection locked="0"/>
    </xf>
    <xf numFmtId="187" fontId="31" fillId="14" borderId="27" xfId="0" applyNumberFormat="1" applyFont="1" applyFill="1" applyBorder="1" applyAlignment="1" applyProtection="1">
      <alignment horizontal="center" vertical="center"/>
      <protection locked="0"/>
    </xf>
    <xf numFmtId="41" fontId="32" fillId="7" borderId="17" xfId="37" applyFont="1" applyFill="1" applyBorder="1" applyAlignment="1" applyProtection="1">
      <alignment vertical="center"/>
    </xf>
    <xf numFmtId="187" fontId="31" fillId="14" borderId="82" xfId="0" applyNumberFormat="1" applyFont="1" applyFill="1" applyBorder="1" applyAlignment="1" applyProtection="1">
      <alignment horizontal="center" vertical="center"/>
      <protection locked="0"/>
    </xf>
    <xf numFmtId="187" fontId="31" fillId="14" borderId="50" xfId="0" applyNumberFormat="1" applyFont="1" applyFill="1" applyBorder="1" applyAlignment="1" applyProtection="1">
      <alignment horizontal="center" vertical="center"/>
      <protection locked="0"/>
    </xf>
    <xf numFmtId="187" fontId="31" fillId="14" borderId="85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86" xfId="0" applyNumberFormat="1" applyFont="1" applyFill="1" applyBorder="1" applyAlignment="1" applyProtection="1">
      <alignment horizontal="center" vertical="center"/>
      <protection locked="0"/>
    </xf>
    <xf numFmtId="186" fontId="31" fillId="11" borderId="17" xfId="37" applyNumberFormat="1" applyFont="1" applyFill="1" applyBorder="1" applyAlignment="1" applyProtection="1">
      <alignment horizontal="right" vertical="center"/>
    </xf>
    <xf numFmtId="186" fontId="31" fillId="7" borderId="13" xfId="0" applyNumberFormat="1" applyFont="1" applyFill="1" applyBorder="1" applyAlignment="1" applyProtection="1">
      <alignment horizontal="right" vertical="center"/>
    </xf>
    <xf numFmtId="3" fontId="31" fillId="10" borderId="13" xfId="0" applyNumberFormat="1" applyFont="1" applyFill="1" applyBorder="1" applyAlignment="1" applyProtection="1">
      <alignment horizontal="right" vertical="center"/>
    </xf>
    <xf numFmtId="41" fontId="31" fillId="14" borderId="3" xfId="26" applyNumberFormat="1" applyFont="1" applyFill="1" applyBorder="1" applyAlignment="1">
      <alignment horizontal="right" vertical="center"/>
    </xf>
    <xf numFmtId="0" fontId="32" fillId="0" borderId="3" xfId="37" applyNumberFormat="1" applyFont="1" applyBorder="1" applyAlignment="1">
      <alignment horizontal="right" vertical="center" wrapText="1"/>
    </xf>
    <xf numFmtId="0" fontId="43" fillId="0" borderId="3" xfId="37" applyNumberFormat="1" applyFont="1" applyFill="1" applyBorder="1" applyAlignment="1">
      <alignment horizontal="right" vertical="center" wrapText="1"/>
    </xf>
    <xf numFmtId="0" fontId="43" fillId="0" borderId="3" xfId="0" applyNumberFormat="1" applyFont="1" applyFill="1" applyBorder="1" applyAlignment="1">
      <alignment horizontal="right" vertical="center" wrapText="1"/>
    </xf>
    <xf numFmtId="41" fontId="31" fillId="0" borderId="80" xfId="26" applyNumberFormat="1" applyFont="1" applyFill="1" applyBorder="1" applyAlignment="1">
      <alignment horizontal="right" vertical="center"/>
    </xf>
    <xf numFmtId="3" fontId="32" fillId="3" borderId="13" xfId="26" applyNumberFormat="1" applyFont="1" applyFill="1" applyBorder="1" applyAlignment="1" applyProtection="1">
      <alignment horizontal="right" vertical="center" shrinkToFit="1"/>
    </xf>
    <xf numFmtId="3" fontId="32" fillId="3" borderId="13" xfId="26" applyNumberFormat="1" applyFont="1" applyFill="1" applyBorder="1" applyAlignment="1" applyProtection="1">
      <alignment horizontal="right" vertical="center" wrapText="1"/>
      <protection locked="0"/>
    </xf>
    <xf numFmtId="176" fontId="33" fillId="7" borderId="15" xfId="0" applyNumberFormat="1" applyFont="1" applyFill="1" applyBorder="1" applyAlignment="1">
      <alignment horizontal="right" vertical="center"/>
    </xf>
    <xf numFmtId="190" fontId="43" fillId="14" borderId="3" xfId="0" applyNumberFormat="1" applyFont="1" applyFill="1" applyBorder="1" applyAlignment="1">
      <alignment horizontal="right" vertical="center" wrapText="1"/>
    </xf>
    <xf numFmtId="49" fontId="38" fillId="0" borderId="80" xfId="32" applyNumberFormat="1" applyFont="1" applyFill="1" applyBorder="1" applyAlignment="1">
      <alignment horizontal="center" vertical="center"/>
    </xf>
    <xf numFmtId="176" fontId="39" fillId="0" borderId="80" xfId="32" applyNumberFormat="1" applyFont="1" applyFill="1" applyBorder="1" applyAlignment="1">
      <alignment horizontal="right" vertical="center"/>
    </xf>
    <xf numFmtId="186" fontId="39" fillId="0" borderId="80" xfId="32" applyNumberFormat="1" applyFont="1" applyFill="1" applyBorder="1" applyAlignment="1">
      <alignment horizontal="right" vertical="center"/>
    </xf>
    <xf numFmtId="41" fontId="39" fillId="0" borderId="80" xfId="37" applyNumberFormat="1" applyFont="1" applyFill="1" applyBorder="1" applyAlignment="1">
      <alignment vertical="center"/>
    </xf>
    <xf numFmtId="182" fontId="39" fillId="0" borderId="80" xfId="37" applyNumberFormat="1" applyFont="1" applyFill="1" applyBorder="1" applyAlignment="1">
      <alignment horizontal="right" vertical="center"/>
    </xf>
    <xf numFmtId="10" fontId="39" fillId="0" borderId="79" xfId="32" applyNumberFormat="1" applyFont="1" applyFill="1" applyBorder="1" applyAlignment="1">
      <alignment horizontal="center" vertical="center"/>
    </xf>
    <xf numFmtId="176" fontId="39" fillId="0" borderId="46" xfId="32" applyNumberFormat="1" applyFont="1" applyFill="1" applyBorder="1" applyAlignment="1">
      <alignment horizontal="right" vertical="center"/>
    </xf>
    <xf numFmtId="187" fontId="31" fillId="0" borderId="10" xfId="0" applyNumberFormat="1" applyFont="1" applyFill="1" applyBorder="1" applyAlignment="1" applyProtection="1">
      <alignment horizontal="center" vertical="center"/>
      <protection locked="0"/>
    </xf>
    <xf numFmtId="187" fontId="31" fillId="0" borderId="30" xfId="0" applyNumberFormat="1" applyFont="1" applyFill="1" applyBorder="1" applyAlignment="1" applyProtection="1">
      <alignment horizontal="center" vertical="center"/>
      <protection locked="0"/>
    </xf>
    <xf numFmtId="187" fontId="31" fillId="14" borderId="35" xfId="0" applyNumberFormat="1" applyFont="1" applyFill="1" applyBorder="1" applyAlignment="1" applyProtection="1">
      <alignment horizontal="center" vertical="center"/>
      <protection locked="0"/>
    </xf>
    <xf numFmtId="187" fontId="31" fillId="14" borderId="36" xfId="0" applyNumberFormat="1" applyFont="1" applyFill="1" applyBorder="1" applyAlignment="1" applyProtection="1">
      <alignment horizontal="center" vertical="center"/>
      <protection locked="0"/>
    </xf>
    <xf numFmtId="182" fontId="31" fillId="14" borderId="16" xfId="0" applyNumberFormat="1" applyFont="1" applyFill="1" applyBorder="1" applyAlignment="1" applyProtection="1">
      <alignment horizontal="center" vertical="center" wrapText="1"/>
      <protection locked="0"/>
    </xf>
    <xf numFmtId="182" fontId="31" fillId="14" borderId="60" xfId="0" applyNumberFormat="1" applyFont="1" applyFill="1" applyBorder="1" applyAlignment="1" applyProtection="1">
      <alignment horizontal="center" vertical="center"/>
      <protection locked="0"/>
    </xf>
    <xf numFmtId="188" fontId="31" fillId="14" borderId="9" xfId="0" applyNumberFormat="1" applyFont="1" applyFill="1" applyBorder="1" applyAlignment="1" applyProtection="1">
      <alignment horizontal="center" vertical="center" wrapText="1"/>
      <protection locked="0"/>
    </xf>
    <xf numFmtId="188" fontId="31" fillId="14" borderId="28" xfId="0" applyNumberFormat="1" applyFont="1" applyFill="1" applyBorder="1" applyAlignment="1" applyProtection="1">
      <alignment horizontal="center" vertical="center"/>
      <protection locked="0"/>
    </xf>
    <xf numFmtId="182" fontId="31" fillId="14" borderId="10" xfId="0" applyNumberFormat="1" applyFont="1" applyFill="1" applyBorder="1" applyAlignment="1" applyProtection="1">
      <alignment horizontal="center" vertical="center" wrapText="1"/>
      <protection locked="0"/>
    </xf>
    <xf numFmtId="182" fontId="31" fillId="14" borderId="30" xfId="0" applyNumberFormat="1" applyFont="1" applyFill="1" applyBorder="1" applyAlignment="1" applyProtection="1">
      <alignment horizontal="center" vertical="center"/>
      <protection locked="0"/>
    </xf>
    <xf numFmtId="187" fontId="31" fillId="14" borderId="21" xfId="0" applyNumberFormat="1" applyFont="1" applyFill="1" applyBorder="1" applyAlignment="1" applyProtection="1">
      <alignment horizontal="center" vertical="center"/>
      <protection locked="0"/>
    </xf>
    <xf numFmtId="187" fontId="31" fillId="14" borderId="29" xfId="0" applyNumberFormat="1" applyFont="1" applyFill="1" applyBorder="1" applyAlignment="1" applyProtection="1">
      <alignment horizontal="center" vertical="center"/>
      <protection locked="0"/>
    </xf>
    <xf numFmtId="187" fontId="31" fillId="14" borderId="1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27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27" xfId="0" applyNumberFormat="1" applyFont="1" applyFill="1" applyBorder="1" applyAlignment="1" applyProtection="1">
      <alignment horizontal="center" vertical="center" wrapText="1"/>
      <protection locked="0"/>
    </xf>
    <xf numFmtId="187" fontId="29" fillId="0" borderId="0" xfId="0" applyNumberFormat="1" applyFont="1" applyAlignment="1" applyProtection="1">
      <alignment horizontal="center" vertical="center"/>
      <protection locked="0"/>
    </xf>
    <xf numFmtId="182" fontId="27" fillId="0" borderId="0" xfId="0" applyNumberFormat="1" applyFont="1" applyFill="1" applyBorder="1" applyAlignment="1" applyProtection="1">
      <alignment horizontal="left" vertical="center"/>
      <protection locked="0"/>
    </xf>
    <xf numFmtId="182" fontId="24" fillId="0" borderId="0" xfId="0" applyNumberFormat="1" applyFont="1" applyAlignment="1" applyProtection="1">
      <alignment horizontal="right" vertical="center"/>
      <protection locked="0"/>
    </xf>
    <xf numFmtId="182" fontId="29" fillId="0" borderId="0" xfId="0" applyNumberFormat="1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187" fontId="24" fillId="3" borderId="31" xfId="0" applyNumberFormat="1" applyFont="1" applyFill="1" applyBorder="1" applyAlignment="1" applyProtection="1">
      <alignment horizontal="center" vertical="center"/>
      <protection locked="0"/>
    </xf>
    <xf numFmtId="187" fontId="24" fillId="3" borderId="24" xfId="0" applyNumberFormat="1" applyFont="1" applyFill="1" applyBorder="1" applyAlignment="1" applyProtection="1">
      <alignment horizontal="center" vertical="center"/>
      <protection locked="0"/>
    </xf>
    <xf numFmtId="186" fontId="20" fillId="5" borderId="32" xfId="0" applyNumberFormat="1" applyFont="1" applyFill="1" applyBorder="1" applyAlignment="1" applyProtection="1">
      <alignment horizontal="right" vertical="center"/>
    </xf>
    <xf numFmtId="186" fontId="20" fillId="5" borderId="25" xfId="0" applyNumberFormat="1" applyFont="1" applyFill="1" applyBorder="1" applyAlignment="1" applyProtection="1">
      <alignment horizontal="right" vertical="center"/>
    </xf>
    <xf numFmtId="187" fontId="24" fillId="3" borderId="33" xfId="0" applyNumberFormat="1" applyFont="1" applyFill="1" applyBorder="1" applyAlignment="1" applyProtection="1">
      <alignment horizontal="center" vertical="center"/>
      <protection locked="0"/>
    </xf>
    <xf numFmtId="186" fontId="20" fillId="5" borderId="34" xfId="0" applyNumberFormat="1" applyFont="1" applyFill="1" applyBorder="1" applyAlignment="1" applyProtection="1">
      <alignment horizontal="right" vertical="center"/>
    </xf>
    <xf numFmtId="187" fontId="24" fillId="0" borderId="37" xfId="0" applyNumberFormat="1" applyFont="1" applyFill="1" applyBorder="1" applyAlignment="1" applyProtection="1">
      <alignment horizontal="center" vertical="center"/>
      <protection locked="0"/>
    </xf>
    <xf numFmtId="187" fontId="24" fillId="0" borderId="38" xfId="0" applyNumberFormat="1" applyFont="1" applyFill="1" applyBorder="1" applyAlignment="1" applyProtection="1">
      <alignment horizontal="center" vertical="center"/>
      <protection locked="0"/>
    </xf>
    <xf numFmtId="187" fontId="31" fillId="0" borderId="35" xfId="0" applyNumberFormat="1" applyFont="1" applyFill="1" applyBorder="1" applyAlignment="1" applyProtection="1">
      <alignment horizontal="center" vertical="center" wrapText="1"/>
      <protection locked="0"/>
    </xf>
    <xf numFmtId="187" fontId="31" fillId="0" borderId="36" xfId="0" applyNumberFormat="1" applyFont="1" applyFill="1" applyBorder="1" applyAlignment="1" applyProtection="1">
      <alignment horizontal="center" vertical="center" wrapText="1"/>
      <protection locked="0"/>
    </xf>
    <xf numFmtId="187" fontId="31" fillId="14" borderId="6" xfId="0" applyNumberFormat="1" applyFont="1" applyFill="1" applyBorder="1" applyAlignment="1" applyProtection="1">
      <alignment horizontal="center" vertical="center"/>
      <protection locked="0"/>
    </xf>
    <xf numFmtId="187" fontId="31" fillId="14" borderId="76" xfId="0" applyNumberFormat="1" applyFont="1" applyFill="1" applyBorder="1" applyAlignment="1" applyProtection="1">
      <alignment horizontal="center" vertical="center"/>
      <protection locked="0"/>
    </xf>
    <xf numFmtId="187" fontId="31" fillId="14" borderId="77" xfId="0" applyNumberFormat="1" applyFont="1" applyFill="1" applyBorder="1" applyAlignment="1" applyProtection="1">
      <alignment horizontal="center" vertical="center"/>
      <protection locked="0"/>
    </xf>
    <xf numFmtId="187" fontId="31" fillId="14" borderId="78" xfId="0" applyNumberFormat="1" applyFont="1" applyFill="1" applyBorder="1" applyAlignment="1" applyProtection="1">
      <alignment horizontal="center" vertical="center"/>
      <protection locked="0"/>
    </xf>
    <xf numFmtId="187" fontId="31" fillId="0" borderId="6" xfId="0" applyNumberFormat="1" applyFont="1" applyFill="1" applyBorder="1" applyAlignment="1" applyProtection="1">
      <alignment horizontal="center" vertical="center"/>
      <protection locked="0"/>
    </xf>
    <xf numFmtId="0" fontId="36" fillId="0" borderId="0" xfId="32" applyFont="1" applyFill="1" applyBorder="1" applyAlignment="1">
      <alignment horizontal="center" vertical="center"/>
    </xf>
    <xf numFmtId="0" fontId="36" fillId="3" borderId="22" xfId="32" applyFont="1" applyFill="1" applyBorder="1" applyAlignment="1">
      <alignment horizontal="center" vertical="center"/>
    </xf>
    <xf numFmtId="0" fontId="36" fillId="3" borderId="1" xfId="32" applyFont="1" applyFill="1" applyBorder="1" applyAlignment="1">
      <alignment horizontal="center" vertical="center"/>
    </xf>
    <xf numFmtId="0" fontId="36" fillId="3" borderId="23" xfId="32" applyFont="1" applyFill="1" applyBorder="1" applyAlignment="1">
      <alignment horizontal="center" vertical="center"/>
    </xf>
    <xf numFmtId="3" fontId="32" fillId="0" borderId="56" xfId="26" quotePrefix="1" applyNumberFormat="1" applyFont="1" applyFill="1" applyBorder="1" applyAlignment="1" applyProtection="1">
      <alignment horizontal="right" vertical="center"/>
    </xf>
    <xf numFmtId="3" fontId="32" fillId="0" borderId="58" xfId="26" quotePrefix="1" applyNumberFormat="1" applyFont="1" applyFill="1" applyBorder="1" applyAlignment="1" applyProtection="1">
      <alignment horizontal="right" vertical="center"/>
    </xf>
  </cellXfs>
  <cellStyles count="45">
    <cellStyle name="AeE­ [0]_INQUIRY ¿μ¾÷AßAø " xfId="1"/>
    <cellStyle name="AeE­_INQUIRY ¿μ¾÷AßAø " xfId="2"/>
    <cellStyle name="ALIGNMENT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_ SG&amp;A Bridge " xfId="8"/>
    <cellStyle name="Currency [0]_ SG&amp;A Bridge " xfId="9"/>
    <cellStyle name="Currency_ SG&amp;A Bridge " xfId="10"/>
    <cellStyle name="Grey" xfId="11"/>
    <cellStyle name="Header1" xfId="12"/>
    <cellStyle name="Header2" xfId="13"/>
    <cellStyle name="Hyperlink_NEGS" xfId="14"/>
    <cellStyle name="Input [yellow]" xfId="15"/>
    <cellStyle name="Normal - Style1" xfId="16"/>
    <cellStyle name="Normal_ SG&amp;A Bridge " xfId="17"/>
    <cellStyle name="Œ…?æ맖?e [0.00]_laroux" xfId="18"/>
    <cellStyle name="Œ…?æ맖?e_laroux" xfId="19"/>
    <cellStyle name="Percent [2]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" xfId="38" builtinId="5"/>
    <cellStyle name="뷭?_BOOKSHIP" xfId="25"/>
    <cellStyle name="쉼표 [0]" xfId="37" builtinId="6"/>
    <cellStyle name="쉼표 [0] 2" xfId="26"/>
    <cellStyle name="쉼표 [0] 2 2" xfId="40"/>
    <cellStyle name="쉼표 [0] 3" xfId="44"/>
    <cellStyle name="스타일 1" xfId="27"/>
    <cellStyle name="지정되지 않음" xfId="28"/>
    <cellStyle name="콤마 [0]_1202" xfId="29"/>
    <cellStyle name="콤마_1202" xfId="30"/>
    <cellStyle name="표준" xfId="0" builtinId="0"/>
    <cellStyle name="표준 2" xfId="33"/>
    <cellStyle name="표준 2 2" xfId="41"/>
    <cellStyle name="표준 3" xfId="34"/>
    <cellStyle name="표준 3 2" xfId="42"/>
    <cellStyle name="표준 4" xfId="35"/>
    <cellStyle name="표준 4 2" xfId="43"/>
    <cellStyle name="표준 5" xfId="36"/>
    <cellStyle name="표준 6" xfId="39"/>
    <cellStyle name="표준_2010년 3월말 인구" xfId="31"/>
    <cellStyle name="표준_Book1" xfId="32"/>
  </cellStyles>
  <dxfs count="3">
    <dxf>
      <font>
        <b/>
        <i val="0"/>
      </font>
    </dxf>
    <dxf>
      <font>
        <b/>
        <i val="0"/>
      </font>
    </dxf>
    <dxf>
      <font>
        <color rgb="FFFF0000"/>
      </font>
    </dxf>
  </dxfs>
  <tableStyles count="0" defaultTableStyle="TableStyleMedium9" defaultPivotStyle="PivotStyleLight16"/>
  <colors>
    <mruColors>
      <color rgb="FF99CCFF"/>
      <color rgb="FFFFFFCC"/>
      <color rgb="FFFFCCFF"/>
      <color rgb="FF6699FF"/>
      <color rgb="FFFF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E92"/>
  <sheetViews>
    <sheetView tabSelected="1" topLeftCell="C1" zoomScaleNormal="100" zoomScaleSheetLayoutView="100" workbookViewId="0">
      <pane ySplit="6" topLeftCell="A7" activePane="bottomLeft" state="frozen"/>
      <selection activeCell="C1" sqref="C1"/>
      <selection pane="bottomLeft" activeCell="A2" sqref="A2:L2"/>
    </sheetView>
  </sheetViews>
  <sheetFormatPr defaultColWidth="9" defaultRowHeight="13.5"/>
  <cols>
    <col min="1" max="1" width="8.875" style="11" hidden="1" customWidth="1"/>
    <col min="2" max="2" width="18.875" style="12" hidden="1" customWidth="1"/>
    <col min="3" max="3" width="13.75" style="12" customWidth="1"/>
    <col min="4" max="4" width="12.625" style="12" customWidth="1"/>
    <col min="5" max="5" width="11.625" style="11" customWidth="1"/>
    <col min="6" max="6" width="8.875" style="11" customWidth="1"/>
    <col min="7" max="7" width="9.625" style="11" customWidth="1"/>
    <col min="8" max="8" width="12" style="44" customWidth="1"/>
    <col min="9" max="9" width="11" style="11" customWidth="1"/>
    <col min="10" max="10" width="12.25" style="11" customWidth="1"/>
    <col min="11" max="11" width="10.5" style="11" customWidth="1"/>
    <col min="12" max="12" width="10.875" style="83" customWidth="1"/>
    <col min="13" max="13" width="12.125" style="11" customWidth="1"/>
    <col min="14" max="14" width="12.125" style="39" customWidth="1"/>
    <col min="15" max="15" width="13.75" style="11" customWidth="1"/>
    <col min="16" max="16" width="10.875" style="11" customWidth="1"/>
    <col min="17" max="17" width="10.5" style="11" customWidth="1"/>
    <col min="18" max="18" width="11.875" style="11" customWidth="1"/>
    <col min="19" max="19" width="12.375" style="11" customWidth="1"/>
    <col min="20" max="20" width="14.375" style="11" customWidth="1"/>
    <col min="21" max="21" width="9.625" style="39" customWidth="1"/>
    <col min="22" max="22" width="9.625" style="11" customWidth="1"/>
    <col min="23" max="23" width="11.875" style="11" customWidth="1"/>
    <col min="24" max="24" width="14.625" style="11" customWidth="1"/>
    <col min="25" max="25" width="9" style="11"/>
    <col min="26" max="27" width="10.5" style="11" bestFit="1" customWidth="1"/>
    <col min="28" max="16384" width="9" style="11"/>
  </cols>
  <sheetData>
    <row r="1" spans="1:28" ht="18" customHeight="1">
      <c r="C1" s="12" t="s">
        <v>264</v>
      </c>
      <c r="J1" s="43"/>
      <c r="M1" s="11" t="s">
        <v>301</v>
      </c>
    </row>
    <row r="2" spans="1:28" ht="36" customHeight="1">
      <c r="A2" s="271" t="s">
        <v>329</v>
      </c>
      <c r="B2" s="271"/>
      <c r="C2" s="271"/>
      <c r="D2" s="271"/>
      <c r="E2" s="271"/>
      <c r="F2" s="271"/>
      <c r="G2" s="271"/>
      <c r="H2" s="271"/>
      <c r="I2" s="271"/>
      <c r="J2" s="272"/>
      <c r="K2" s="272"/>
      <c r="L2" s="272"/>
      <c r="M2" s="268" t="s">
        <v>296</v>
      </c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145"/>
    </row>
    <row r="3" spans="1:28" ht="21" customHeight="1">
      <c r="A3" s="36" t="s">
        <v>24</v>
      </c>
      <c r="H3" s="45"/>
      <c r="I3" s="270" t="s">
        <v>330</v>
      </c>
      <c r="J3" s="270"/>
      <c r="K3" s="270"/>
      <c r="L3" s="270"/>
      <c r="M3" s="11" t="s">
        <v>297</v>
      </c>
    </row>
    <row r="4" spans="1:28" ht="2.25" customHeight="1" thickBot="1">
      <c r="M4" s="13"/>
      <c r="N4" s="40"/>
      <c r="O4" s="13"/>
      <c r="P4" s="13"/>
      <c r="Q4" s="13"/>
      <c r="R4" s="13"/>
      <c r="S4" s="13"/>
      <c r="T4" s="13"/>
      <c r="U4" s="40"/>
      <c r="V4" s="13"/>
      <c r="W4" s="13"/>
      <c r="X4" s="13"/>
    </row>
    <row r="5" spans="1:28" ht="45" customHeight="1">
      <c r="A5" s="42" t="s">
        <v>0</v>
      </c>
      <c r="B5" s="37" t="s">
        <v>224</v>
      </c>
      <c r="C5" s="281" t="s">
        <v>203</v>
      </c>
      <c r="D5" s="229" t="s">
        <v>225</v>
      </c>
      <c r="E5" s="283" t="s">
        <v>332</v>
      </c>
      <c r="F5" s="283"/>
      <c r="G5" s="283"/>
      <c r="H5" s="256" t="s">
        <v>86</v>
      </c>
      <c r="I5" s="258" t="s">
        <v>85</v>
      </c>
      <c r="J5" s="223" t="s">
        <v>277</v>
      </c>
      <c r="K5" s="262" t="s">
        <v>1</v>
      </c>
      <c r="L5" s="260" t="s">
        <v>87</v>
      </c>
      <c r="M5" s="254" t="s">
        <v>203</v>
      </c>
      <c r="N5" s="231" t="s">
        <v>281</v>
      </c>
      <c r="O5" s="284" t="s">
        <v>334</v>
      </c>
      <c r="P5" s="285"/>
      <c r="Q5" s="286"/>
      <c r="R5" s="264" t="s">
        <v>312</v>
      </c>
      <c r="S5" s="224" t="s">
        <v>280</v>
      </c>
      <c r="T5" s="287" t="s">
        <v>335</v>
      </c>
      <c r="U5" s="287"/>
      <c r="V5" s="287"/>
      <c r="W5" s="266" t="s">
        <v>314</v>
      </c>
      <c r="X5" s="252" t="s">
        <v>25</v>
      </c>
    </row>
    <row r="6" spans="1:28" ht="26.25" customHeight="1">
      <c r="A6" s="279" t="s">
        <v>194</v>
      </c>
      <c r="B6" s="280"/>
      <c r="C6" s="282"/>
      <c r="D6" s="230" t="s">
        <v>331</v>
      </c>
      <c r="E6" s="226" t="s">
        <v>2</v>
      </c>
      <c r="F6" s="226" t="s">
        <v>3</v>
      </c>
      <c r="G6" s="226" t="s">
        <v>4</v>
      </c>
      <c r="H6" s="257"/>
      <c r="I6" s="259"/>
      <c r="J6" s="225" t="s">
        <v>331</v>
      </c>
      <c r="K6" s="263"/>
      <c r="L6" s="261"/>
      <c r="M6" s="255"/>
      <c r="N6" s="232" t="s">
        <v>333</v>
      </c>
      <c r="O6" s="227" t="s">
        <v>2</v>
      </c>
      <c r="P6" s="227" t="s">
        <v>3</v>
      </c>
      <c r="Q6" s="227" t="s">
        <v>4</v>
      </c>
      <c r="R6" s="265"/>
      <c r="S6" s="225" t="s">
        <v>333</v>
      </c>
      <c r="T6" s="183" t="s">
        <v>240</v>
      </c>
      <c r="U6" s="183" t="s">
        <v>3</v>
      </c>
      <c r="V6" s="183" t="s">
        <v>4</v>
      </c>
      <c r="W6" s="267"/>
      <c r="X6" s="253"/>
    </row>
    <row r="7" spans="1:28" s="21" customFormat="1" ht="18" customHeight="1">
      <c r="A7" s="34" t="s">
        <v>2</v>
      </c>
      <c r="B7" s="35">
        <f>SUM(B8,B22,B38)</f>
        <v>1078591</v>
      </c>
      <c r="C7" s="70" t="s">
        <v>240</v>
      </c>
      <c r="D7" s="156">
        <v>1112126</v>
      </c>
      <c r="E7" s="156">
        <f>SUM(F7:G7)</f>
        <v>1112130</v>
      </c>
      <c r="F7" s="156">
        <f>SUM(F8,F22,F38)</f>
        <v>552377</v>
      </c>
      <c r="G7" s="156">
        <f>SUM(G8,G22,G38)</f>
        <v>559753</v>
      </c>
      <c r="H7" s="123">
        <f>H8+H22+H38</f>
        <v>4</v>
      </c>
      <c r="I7" s="116">
        <f t="shared" ref="I7:I49" si="0">H7/D7*100</f>
        <v>3.5967147607375425E-4</v>
      </c>
      <c r="J7" s="117">
        <v>449622</v>
      </c>
      <c r="K7" s="117">
        <f>SUM(K8,K22,K38)</f>
        <v>450227</v>
      </c>
      <c r="L7" s="84">
        <f>SUM(L8,L22,L38)</f>
        <v>605</v>
      </c>
      <c r="M7" s="70" t="s">
        <v>2</v>
      </c>
      <c r="N7" s="233">
        <v>1090776</v>
      </c>
      <c r="O7" s="233">
        <f>SUM(P7:Q7)</f>
        <v>1090420</v>
      </c>
      <c r="P7" s="233">
        <f>SUM(P8,P22,P38)</f>
        <v>539956</v>
      </c>
      <c r="Q7" s="233">
        <f>SUM(Q8,Q22,Q38)</f>
        <v>550464</v>
      </c>
      <c r="R7" s="169">
        <f t="shared" ref="R7:R49" si="1">O7-N7</f>
        <v>-356</v>
      </c>
      <c r="S7" s="156">
        <v>21350</v>
      </c>
      <c r="T7" s="156">
        <f t="shared" ref="T7:T21" si="2">SUM(U7:V7)</f>
        <v>21710</v>
      </c>
      <c r="U7" s="71">
        <f>'읍면동별인구구성비 (외국인)'!C5</f>
        <v>12421</v>
      </c>
      <c r="V7" s="71">
        <f>'읍면동별인구구성비 (외국인)'!D5</f>
        <v>9289</v>
      </c>
      <c r="W7" s="173">
        <f>T7-S7</f>
        <v>360</v>
      </c>
      <c r="X7" s="76"/>
    </row>
    <row r="8" spans="1:28" s="21" customFormat="1" ht="18" customHeight="1">
      <c r="A8" s="22" t="s">
        <v>26</v>
      </c>
      <c r="B8" s="23">
        <v>264506</v>
      </c>
      <c r="C8" s="69" t="s">
        <v>26</v>
      </c>
      <c r="D8" s="127">
        <v>295494</v>
      </c>
      <c r="E8" s="127">
        <f>SUM(E9:E21)</f>
        <v>296561</v>
      </c>
      <c r="F8" s="157">
        <f>SUM(F9:F21)</f>
        <v>153450</v>
      </c>
      <c r="G8" s="158">
        <f>SUM(G9:G21)</f>
        <v>143111</v>
      </c>
      <c r="H8" s="124">
        <f t="shared" ref="H8:H49" si="3">E8-D8</f>
        <v>1067</v>
      </c>
      <c r="I8" s="118">
        <f t="shared" si="0"/>
        <v>0.36109024210305457</v>
      </c>
      <c r="J8" s="119">
        <v>129890</v>
      </c>
      <c r="K8" s="119">
        <f>SUM(K9:K21)</f>
        <v>130602</v>
      </c>
      <c r="L8" s="81">
        <f>SUM(L9:L21)</f>
        <v>712</v>
      </c>
      <c r="M8" s="69" t="s">
        <v>26</v>
      </c>
      <c r="N8" s="127">
        <v>283119</v>
      </c>
      <c r="O8" s="127">
        <f>SUM(P8:Q8)</f>
        <v>284132</v>
      </c>
      <c r="P8" s="155">
        <f>SUM(P9:P21)</f>
        <v>145311</v>
      </c>
      <c r="Q8" s="155">
        <f>SUM(Q9:Q21)</f>
        <v>138821</v>
      </c>
      <c r="R8" s="170">
        <f t="shared" si="1"/>
        <v>1013</v>
      </c>
      <c r="S8" s="127">
        <v>12375</v>
      </c>
      <c r="T8" s="127">
        <f>SUM(U8:V8)</f>
        <v>12429</v>
      </c>
      <c r="U8" s="154">
        <f>SUM(U9:U21)</f>
        <v>8139</v>
      </c>
      <c r="V8" s="154">
        <f>SUM(V9:V21)</f>
        <v>4290</v>
      </c>
      <c r="W8" s="181">
        <f>T8-S8</f>
        <v>54</v>
      </c>
      <c r="X8" s="77"/>
    </row>
    <row r="9" spans="1:28" ht="18" customHeight="1">
      <c r="A9" s="24" t="s">
        <v>27</v>
      </c>
      <c r="B9" s="25">
        <v>33705</v>
      </c>
      <c r="C9" s="52" t="s">
        <v>27</v>
      </c>
      <c r="D9" s="128">
        <v>31565</v>
      </c>
      <c r="E9" s="128">
        <f>SUM(F9:G9)</f>
        <v>31573</v>
      </c>
      <c r="F9" s="115">
        <f>P9+U9</f>
        <v>16428</v>
      </c>
      <c r="G9" s="115">
        <f>Q9+V9</f>
        <v>15145</v>
      </c>
      <c r="H9" s="125">
        <f t="shared" si="3"/>
        <v>8</v>
      </c>
      <c r="I9" s="165">
        <f t="shared" si="0"/>
        <v>2.5344527166165056E-2</v>
      </c>
      <c r="J9" s="120">
        <v>14100</v>
      </c>
      <c r="K9" s="120">
        <v>14124</v>
      </c>
      <c r="L9" s="85">
        <f>K9-J9</f>
        <v>24</v>
      </c>
      <c r="M9" s="52" t="s">
        <v>27</v>
      </c>
      <c r="N9" s="234">
        <v>30694</v>
      </c>
      <c r="O9" s="234">
        <f>SUM(P9:Q9)</f>
        <v>30699</v>
      </c>
      <c r="P9" s="241">
        <v>15879</v>
      </c>
      <c r="Q9" s="242">
        <v>14820</v>
      </c>
      <c r="R9" s="171">
        <f t="shared" si="1"/>
        <v>5</v>
      </c>
      <c r="S9" s="128">
        <v>871</v>
      </c>
      <c r="T9" s="128">
        <f t="shared" si="2"/>
        <v>874</v>
      </c>
      <c r="U9" s="221">
        <f>'읍면동별인구구성비 (외국인)'!C7</f>
        <v>549</v>
      </c>
      <c r="V9" s="221">
        <f>'읍면동별인구구성비 (외국인)'!D7</f>
        <v>325</v>
      </c>
      <c r="W9" s="174">
        <f t="shared" ref="W9:W49" si="4">T9-S9</f>
        <v>3</v>
      </c>
      <c r="X9" s="78"/>
      <c r="AA9" s="21"/>
      <c r="AB9" s="21"/>
    </row>
    <row r="10" spans="1:28" ht="18" customHeight="1">
      <c r="A10" s="26" t="s">
        <v>160</v>
      </c>
      <c r="B10" s="25">
        <v>27325</v>
      </c>
      <c r="C10" s="54" t="s">
        <v>160</v>
      </c>
      <c r="D10" s="128">
        <v>36196</v>
      </c>
      <c r="E10" s="128">
        <f t="shared" ref="E10:E14" si="5">SUM(F10:G10)</f>
        <v>36299</v>
      </c>
      <c r="F10" s="115">
        <f t="shared" ref="F10:F21" si="6">P10+U10</f>
        <v>18980</v>
      </c>
      <c r="G10" s="115">
        <f t="shared" ref="G10:G21" si="7">Q10+V10</f>
        <v>17319</v>
      </c>
      <c r="H10" s="125">
        <f t="shared" si="3"/>
        <v>103</v>
      </c>
      <c r="I10" s="165">
        <f t="shared" si="0"/>
        <v>0.28456183003646812</v>
      </c>
      <c r="J10" s="120">
        <v>15841</v>
      </c>
      <c r="K10" s="120">
        <v>15905</v>
      </c>
      <c r="L10" s="85">
        <f t="shared" ref="L10:L20" si="8">K10-J10</f>
        <v>64</v>
      </c>
      <c r="M10" s="54" t="s">
        <v>160</v>
      </c>
      <c r="N10" s="234">
        <v>34446</v>
      </c>
      <c r="O10" s="234">
        <f t="shared" ref="O10:O21" si="9">SUM(P10:Q10)</f>
        <v>34530</v>
      </c>
      <c r="P10" s="241">
        <v>17779</v>
      </c>
      <c r="Q10" s="242">
        <v>16751</v>
      </c>
      <c r="R10" s="171">
        <f t="shared" si="1"/>
        <v>84</v>
      </c>
      <c r="S10" s="128">
        <v>1750</v>
      </c>
      <c r="T10" s="128">
        <f t="shared" si="2"/>
        <v>1769</v>
      </c>
      <c r="U10" s="221">
        <f>'읍면동별인구구성비 (외국인)'!C8</f>
        <v>1201</v>
      </c>
      <c r="V10" s="221">
        <f>'읍면동별인구구성비 (외국인)'!D8</f>
        <v>568</v>
      </c>
      <c r="W10" s="174">
        <f t="shared" si="4"/>
        <v>19</v>
      </c>
      <c r="X10" s="78"/>
      <c r="AA10" s="21"/>
      <c r="AB10" s="21"/>
    </row>
    <row r="11" spans="1:28" ht="18" customHeight="1">
      <c r="A11" s="26" t="s">
        <v>157</v>
      </c>
      <c r="B11" s="25">
        <v>21360</v>
      </c>
      <c r="C11" s="54" t="s">
        <v>157</v>
      </c>
      <c r="D11" s="128">
        <v>20565</v>
      </c>
      <c r="E11" s="128">
        <f t="shared" si="5"/>
        <v>20462</v>
      </c>
      <c r="F11" s="115">
        <f>P11+U11</f>
        <v>10927</v>
      </c>
      <c r="G11" s="115">
        <f t="shared" si="7"/>
        <v>9535</v>
      </c>
      <c r="H11" s="125">
        <f t="shared" si="3"/>
        <v>-103</v>
      </c>
      <c r="I11" s="165">
        <f t="shared" si="0"/>
        <v>-0.50085096036955989</v>
      </c>
      <c r="J11" s="120">
        <v>8868</v>
      </c>
      <c r="K11" s="120">
        <v>8846</v>
      </c>
      <c r="L11" s="85">
        <f t="shared" si="8"/>
        <v>-22</v>
      </c>
      <c r="M11" s="54" t="s">
        <v>157</v>
      </c>
      <c r="N11" s="234">
        <v>18846</v>
      </c>
      <c r="O11" s="234">
        <f t="shared" si="9"/>
        <v>18741</v>
      </c>
      <c r="P11" s="241">
        <v>9668</v>
      </c>
      <c r="Q11" s="242">
        <v>9073</v>
      </c>
      <c r="R11" s="171">
        <f t="shared" si="1"/>
        <v>-105</v>
      </c>
      <c r="S11" s="128">
        <v>1719</v>
      </c>
      <c r="T11" s="128">
        <f t="shared" si="2"/>
        <v>1721</v>
      </c>
      <c r="U11" s="221">
        <f>'읍면동별인구구성비 (외국인)'!C9</f>
        <v>1259</v>
      </c>
      <c r="V11" s="221">
        <f>'읍면동별인구구성비 (외국인)'!D9</f>
        <v>462</v>
      </c>
      <c r="W11" s="174">
        <f t="shared" si="4"/>
        <v>2</v>
      </c>
      <c r="X11" s="78"/>
      <c r="AA11" s="21"/>
      <c r="AB11" s="21"/>
    </row>
    <row r="12" spans="1:28" ht="18" customHeight="1">
      <c r="A12" s="24" t="s">
        <v>5</v>
      </c>
      <c r="B12" s="25">
        <v>23762</v>
      </c>
      <c r="C12" s="52" t="s">
        <v>238</v>
      </c>
      <c r="D12" s="128">
        <v>24574</v>
      </c>
      <c r="E12" s="128">
        <f t="shared" si="5"/>
        <v>24565</v>
      </c>
      <c r="F12" s="115">
        <f t="shared" si="6"/>
        <v>12727</v>
      </c>
      <c r="G12" s="115">
        <f t="shared" si="7"/>
        <v>11838</v>
      </c>
      <c r="H12" s="125">
        <f t="shared" si="3"/>
        <v>-9</v>
      </c>
      <c r="I12" s="165">
        <f t="shared" si="0"/>
        <v>-3.6624074224790429E-2</v>
      </c>
      <c r="J12" s="120">
        <v>9963</v>
      </c>
      <c r="K12" s="120">
        <v>9958</v>
      </c>
      <c r="L12" s="85">
        <f t="shared" si="8"/>
        <v>-5</v>
      </c>
      <c r="M12" s="52" t="s">
        <v>245</v>
      </c>
      <c r="N12" s="234">
        <v>23460</v>
      </c>
      <c r="O12" s="234">
        <f t="shared" si="9"/>
        <v>23430</v>
      </c>
      <c r="P12" s="241">
        <v>11863</v>
      </c>
      <c r="Q12" s="242">
        <v>11567</v>
      </c>
      <c r="R12" s="171">
        <f t="shared" si="1"/>
        <v>-30</v>
      </c>
      <c r="S12" s="128">
        <v>1114</v>
      </c>
      <c r="T12" s="128">
        <f t="shared" si="2"/>
        <v>1135</v>
      </c>
      <c r="U12" s="221">
        <f>'읍면동별인구구성비 (외국인)'!C10</f>
        <v>864</v>
      </c>
      <c r="V12" s="221">
        <f>'읍면동별인구구성비 (외국인)'!D10</f>
        <v>271</v>
      </c>
      <c r="W12" s="175">
        <f t="shared" si="4"/>
        <v>21</v>
      </c>
      <c r="X12" s="78"/>
      <c r="AA12" s="21"/>
      <c r="AB12" s="21"/>
    </row>
    <row r="13" spans="1:28" ht="18" customHeight="1">
      <c r="A13" s="24"/>
      <c r="B13" s="25"/>
      <c r="C13" s="52" t="s">
        <v>326</v>
      </c>
      <c r="D13" s="128">
        <v>22052</v>
      </c>
      <c r="E13" s="128">
        <f t="shared" si="5"/>
        <v>22007</v>
      </c>
      <c r="F13" s="115">
        <f>P13+U13</f>
        <v>11663</v>
      </c>
      <c r="G13" s="115">
        <f t="shared" ref="G13" si="10">Q13+V13</f>
        <v>10344</v>
      </c>
      <c r="H13" s="125">
        <f t="shared" si="3"/>
        <v>-45</v>
      </c>
      <c r="I13" s="165">
        <f t="shared" si="0"/>
        <v>-0.20406312352621078</v>
      </c>
      <c r="J13" s="120">
        <v>10516</v>
      </c>
      <c r="K13" s="120">
        <v>10503</v>
      </c>
      <c r="L13" s="85">
        <f t="shared" si="8"/>
        <v>-13</v>
      </c>
      <c r="M13" s="52" t="s">
        <v>326</v>
      </c>
      <c r="N13" s="234">
        <v>21332</v>
      </c>
      <c r="O13" s="234">
        <f t="shared" si="9"/>
        <v>21286</v>
      </c>
      <c r="P13" s="241">
        <v>11180</v>
      </c>
      <c r="Q13" s="242">
        <v>10106</v>
      </c>
      <c r="R13" s="171">
        <f t="shared" si="1"/>
        <v>-46</v>
      </c>
      <c r="S13" s="128">
        <v>720</v>
      </c>
      <c r="T13" s="128">
        <f t="shared" si="2"/>
        <v>721</v>
      </c>
      <c r="U13" s="221">
        <f>'읍면동별인구구성비 (외국인)'!C11</f>
        <v>483</v>
      </c>
      <c r="V13" s="221">
        <f>'읍면동별인구구성비 (외국인)'!D11</f>
        <v>238</v>
      </c>
      <c r="W13" s="175">
        <f t="shared" si="4"/>
        <v>1</v>
      </c>
      <c r="X13" s="78"/>
      <c r="AA13" s="21"/>
      <c r="AB13" s="21"/>
    </row>
    <row r="14" spans="1:28" ht="18" customHeight="1">
      <c r="A14" s="24" t="s">
        <v>6</v>
      </c>
      <c r="B14" s="25">
        <v>8870</v>
      </c>
      <c r="C14" s="52" t="s">
        <v>6</v>
      </c>
      <c r="D14" s="128">
        <v>8116</v>
      </c>
      <c r="E14" s="128">
        <f t="shared" si="5"/>
        <v>8099</v>
      </c>
      <c r="F14" s="115">
        <f t="shared" si="6"/>
        <v>4460</v>
      </c>
      <c r="G14" s="115">
        <f t="shared" si="7"/>
        <v>3639</v>
      </c>
      <c r="H14" s="125">
        <f t="shared" si="3"/>
        <v>-17</v>
      </c>
      <c r="I14" s="165">
        <f t="shared" si="0"/>
        <v>-0.20946278955150319</v>
      </c>
      <c r="J14" s="120">
        <v>3828</v>
      </c>
      <c r="K14" s="120">
        <v>3844</v>
      </c>
      <c r="L14" s="85">
        <f t="shared" si="8"/>
        <v>16</v>
      </c>
      <c r="M14" s="52" t="s">
        <v>6</v>
      </c>
      <c r="N14" s="234">
        <v>7406</v>
      </c>
      <c r="O14" s="234">
        <f t="shared" si="9"/>
        <v>7400</v>
      </c>
      <c r="P14" s="241">
        <v>3901</v>
      </c>
      <c r="Q14" s="242">
        <v>3499</v>
      </c>
      <c r="R14" s="171">
        <f t="shared" si="1"/>
        <v>-6</v>
      </c>
      <c r="S14" s="128">
        <v>710</v>
      </c>
      <c r="T14" s="128">
        <f t="shared" si="2"/>
        <v>699</v>
      </c>
      <c r="U14" s="221">
        <f>'읍면동별인구구성비 (외국인)'!C12</f>
        <v>559</v>
      </c>
      <c r="V14" s="221">
        <f>'읍면동별인구구성비 (외국인)'!D12</f>
        <v>140</v>
      </c>
      <c r="W14" s="175">
        <f t="shared" si="4"/>
        <v>-11</v>
      </c>
      <c r="X14" s="78"/>
      <c r="AA14" s="21"/>
      <c r="AB14" s="21"/>
    </row>
    <row r="15" spans="1:28" ht="18" customHeight="1">
      <c r="A15" s="24" t="s">
        <v>7</v>
      </c>
      <c r="B15" s="25">
        <v>9178</v>
      </c>
      <c r="C15" s="52" t="s">
        <v>7</v>
      </c>
      <c r="D15" s="128">
        <v>8517</v>
      </c>
      <c r="E15" s="128">
        <f t="shared" ref="E15:E21" si="11">SUM(F15:G15)</f>
        <v>8507</v>
      </c>
      <c r="F15" s="115">
        <f t="shared" si="6"/>
        <v>4933</v>
      </c>
      <c r="G15" s="115">
        <f t="shared" si="7"/>
        <v>3574</v>
      </c>
      <c r="H15" s="125">
        <f t="shared" si="3"/>
        <v>-10</v>
      </c>
      <c r="I15" s="165">
        <f t="shared" si="0"/>
        <v>-0.11741223435481977</v>
      </c>
      <c r="J15" s="120">
        <v>4199</v>
      </c>
      <c r="K15" s="120">
        <v>4210</v>
      </c>
      <c r="L15" s="85">
        <f t="shared" si="8"/>
        <v>11</v>
      </c>
      <c r="M15" s="52" t="s">
        <v>7</v>
      </c>
      <c r="N15" s="234">
        <v>7509</v>
      </c>
      <c r="O15" s="234">
        <f t="shared" si="9"/>
        <v>7505</v>
      </c>
      <c r="P15" s="241">
        <v>4101</v>
      </c>
      <c r="Q15" s="242">
        <v>3404</v>
      </c>
      <c r="R15" s="171">
        <f t="shared" si="1"/>
        <v>-4</v>
      </c>
      <c r="S15" s="128">
        <v>1008</v>
      </c>
      <c r="T15" s="128">
        <f t="shared" si="2"/>
        <v>1002</v>
      </c>
      <c r="U15" s="221">
        <f>'읍면동별인구구성비 (외국인)'!C13</f>
        <v>832</v>
      </c>
      <c r="V15" s="221">
        <f>'읍면동별인구구성비 (외국인)'!D13</f>
        <v>170</v>
      </c>
      <c r="W15" s="175">
        <f t="shared" si="4"/>
        <v>-6</v>
      </c>
      <c r="X15" s="78"/>
      <c r="AA15" s="21"/>
      <c r="AB15" s="21"/>
    </row>
    <row r="16" spans="1:28" ht="18" customHeight="1">
      <c r="A16" s="24" t="s">
        <v>8</v>
      </c>
      <c r="B16" s="25">
        <v>26300</v>
      </c>
      <c r="C16" s="52" t="s">
        <v>8</v>
      </c>
      <c r="D16" s="128">
        <v>28868</v>
      </c>
      <c r="E16" s="128">
        <f t="shared" si="11"/>
        <v>28895</v>
      </c>
      <c r="F16" s="115">
        <f t="shared" si="6"/>
        <v>14703</v>
      </c>
      <c r="G16" s="115">
        <f t="shared" si="7"/>
        <v>14192</v>
      </c>
      <c r="H16" s="125">
        <f t="shared" si="3"/>
        <v>27</v>
      </c>
      <c r="I16" s="165">
        <f t="shared" si="0"/>
        <v>9.35291672440072E-2</v>
      </c>
      <c r="J16" s="120">
        <v>13612</v>
      </c>
      <c r="K16" s="120">
        <v>13647</v>
      </c>
      <c r="L16" s="85">
        <f t="shared" si="8"/>
        <v>35</v>
      </c>
      <c r="M16" s="52" t="s">
        <v>8</v>
      </c>
      <c r="N16" s="234">
        <v>26797</v>
      </c>
      <c r="O16" s="234">
        <f t="shared" si="9"/>
        <v>26798</v>
      </c>
      <c r="P16" s="241">
        <v>13552</v>
      </c>
      <c r="Q16" s="242">
        <v>13246</v>
      </c>
      <c r="R16" s="171">
        <f t="shared" si="1"/>
        <v>1</v>
      </c>
      <c r="S16" s="128">
        <v>2071</v>
      </c>
      <c r="T16" s="128">
        <f t="shared" si="2"/>
        <v>2097</v>
      </c>
      <c r="U16" s="221">
        <f>'읍면동별인구구성비 (외국인)'!C14</f>
        <v>1151</v>
      </c>
      <c r="V16" s="221">
        <f>'읍면동별인구구성비 (외국인)'!D14</f>
        <v>946</v>
      </c>
      <c r="W16" s="175">
        <f t="shared" si="4"/>
        <v>26</v>
      </c>
      <c r="X16" s="78"/>
      <c r="Y16" s="14"/>
      <c r="AA16" s="21"/>
      <c r="AB16" s="21"/>
    </row>
    <row r="17" spans="1:31" ht="18" customHeight="1">
      <c r="A17" s="24"/>
      <c r="B17" s="25"/>
      <c r="C17" s="52" t="s">
        <v>250</v>
      </c>
      <c r="D17" s="128">
        <v>35350</v>
      </c>
      <c r="E17" s="128">
        <f t="shared" si="11"/>
        <v>35318</v>
      </c>
      <c r="F17" s="115">
        <f t="shared" si="6"/>
        <v>17793</v>
      </c>
      <c r="G17" s="115">
        <f t="shared" si="7"/>
        <v>17525</v>
      </c>
      <c r="H17" s="125">
        <f t="shared" si="3"/>
        <v>-32</v>
      </c>
      <c r="I17" s="165">
        <f t="shared" si="0"/>
        <v>-9.0523338048090526E-2</v>
      </c>
      <c r="J17" s="120">
        <v>15754</v>
      </c>
      <c r="K17" s="120">
        <v>15801</v>
      </c>
      <c r="L17" s="85">
        <f t="shared" si="8"/>
        <v>47</v>
      </c>
      <c r="M17" s="52" t="s">
        <v>250</v>
      </c>
      <c r="N17" s="234">
        <v>34637</v>
      </c>
      <c r="O17" s="234">
        <f t="shared" si="9"/>
        <v>34606</v>
      </c>
      <c r="P17" s="241">
        <v>17446</v>
      </c>
      <c r="Q17" s="242">
        <v>17160</v>
      </c>
      <c r="R17" s="171">
        <f t="shared" si="1"/>
        <v>-31</v>
      </c>
      <c r="S17" s="128">
        <v>713</v>
      </c>
      <c r="T17" s="128">
        <f t="shared" si="2"/>
        <v>712</v>
      </c>
      <c r="U17" s="221">
        <f>'읍면동별인구구성비 (외국인)'!C15</f>
        <v>347</v>
      </c>
      <c r="V17" s="221">
        <f>'읍면동별인구구성비 (외국인)'!D15</f>
        <v>365</v>
      </c>
      <c r="W17" s="174">
        <f t="shared" si="4"/>
        <v>-1</v>
      </c>
      <c r="X17" s="78"/>
      <c r="AA17" s="21"/>
      <c r="AB17" s="21"/>
    </row>
    <row r="18" spans="1:31" ht="18" customHeight="1">
      <c r="A18" s="24"/>
      <c r="B18" s="25"/>
      <c r="C18" s="52" t="s">
        <v>251</v>
      </c>
      <c r="D18" s="128">
        <v>14166</v>
      </c>
      <c r="E18" s="128">
        <f>SUM(F18:G18)</f>
        <v>15378</v>
      </c>
      <c r="F18" s="115">
        <f t="shared" si="6"/>
        <v>7668</v>
      </c>
      <c r="G18" s="115">
        <f t="shared" si="7"/>
        <v>7710</v>
      </c>
      <c r="H18" s="125">
        <f t="shared" si="3"/>
        <v>1212</v>
      </c>
      <c r="I18" s="165">
        <f t="shared" si="0"/>
        <v>8.5556967386700542</v>
      </c>
      <c r="J18" s="120">
        <v>5723</v>
      </c>
      <c r="K18" s="120">
        <v>6250</v>
      </c>
      <c r="L18" s="85">
        <f t="shared" si="8"/>
        <v>527</v>
      </c>
      <c r="M18" s="52" t="s">
        <v>251</v>
      </c>
      <c r="N18" s="234">
        <v>14080</v>
      </c>
      <c r="O18" s="234">
        <f t="shared" si="9"/>
        <v>15285</v>
      </c>
      <c r="P18" s="241">
        <v>7627</v>
      </c>
      <c r="Q18" s="242">
        <v>7658</v>
      </c>
      <c r="R18" s="171">
        <f t="shared" si="1"/>
        <v>1205</v>
      </c>
      <c r="S18" s="128">
        <v>86</v>
      </c>
      <c r="T18" s="128">
        <f t="shared" si="2"/>
        <v>93</v>
      </c>
      <c r="U18" s="221">
        <f>'읍면동별인구구성비 (외국인)'!C16</f>
        <v>41</v>
      </c>
      <c r="V18" s="221">
        <f>'읍면동별인구구성비 (외국인)'!D16</f>
        <v>52</v>
      </c>
      <c r="W18" s="174">
        <f t="shared" si="4"/>
        <v>7</v>
      </c>
      <c r="X18" s="78"/>
      <c r="AA18" s="21"/>
      <c r="AB18" s="21"/>
    </row>
    <row r="19" spans="1:31" ht="18" customHeight="1">
      <c r="A19" s="24"/>
      <c r="B19" s="25"/>
      <c r="C19" s="52" t="s">
        <v>315</v>
      </c>
      <c r="D19" s="128">
        <v>13730</v>
      </c>
      <c r="E19" s="128">
        <f>SUM(F19:G19)</f>
        <v>13698</v>
      </c>
      <c r="F19" s="115">
        <f t="shared" si="6"/>
        <v>6968</v>
      </c>
      <c r="G19" s="115">
        <f t="shared" si="7"/>
        <v>6730</v>
      </c>
      <c r="H19" s="125">
        <f t="shared" si="3"/>
        <v>-32</v>
      </c>
      <c r="I19" s="165">
        <f t="shared" si="0"/>
        <v>-0.23306627822286963</v>
      </c>
      <c r="J19" s="120">
        <v>6540</v>
      </c>
      <c r="K19" s="120">
        <v>6529</v>
      </c>
      <c r="L19" s="85">
        <f>K19-J19</f>
        <v>-11</v>
      </c>
      <c r="M19" s="52" t="s">
        <v>315</v>
      </c>
      <c r="N19" s="234">
        <v>13408</v>
      </c>
      <c r="O19" s="234">
        <f t="shared" si="9"/>
        <v>13376</v>
      </c>
      <c r="P19" s="241">
        <v>6788</v>
      </c>
      <c r="Q19" s="242">
        <v>6588</v>
      </c>
      <c r="R19" s="171">
        <f t="shared" si="1"/>
        <v>-32</v>
      </c>
      <c r="S19" s="128">
        <v>322</v>
      </c>
      <c r="T19" s="128">
        <f t="shared" si="2"/>
        <v>322</v>
      </c>
      <c r="U19" s="221">
        <f>'읍면동별인구구성비 (외국인)'!C17</f>
        <v>180</v>
      </c>
      <c r="V19" s="221">
        <f>'읍면동별인구구성비 (외국인)'!D17</f>
        <v>142</v>
      </c>
      <c r="W19" s="174">
        <f t="shared" si="4"/>
        <v>0</v>
      </c>
      <c r="X19" s="78"/>
      <c r="AA19" s="21"/>
      <c r="AB19" s="21"/>
    </row>
    <row r="20" spans="1:31" ht="18" customHeight="1">
      <c r="A20" s="24" t="s">
        <v>9</v>
      </c>
      <c r="B20" s="25">
        <v>36327</v>
      </c>
      <c r="C20" s="52" t="s">
        <v>317</v>
      </c>
      <c r="D20" s="128">
        <v>38754</v>
      </c>
      <c r="E20" s="128">
        <f t="shared" si="11"/>
        <v>38708</v>
      </c>
      <c r="F20" s="115">
        <f t="shared" si="6"/>
        <v>19464</v>
      </c>
      <c r="G20" s="115">
        <f t="shared" si="7"/>
        <v>19244</v>
      </c>
      <c r="H20" s="125">
        <f t="shared" si="3"/>
        <v>-46</v>
      </c>
      <c r="I20" s="165">
        <f t="shared" si="0"/>
        <v>-0.11869742478195799</v>
      </c>
      <c r="J20" s="120">
        <v>14879</v>
      </c>
      <c r="K20" s="120">
        <v>14880</v>
      </c>
      <c r="L20" s="85">
        <f t="shared" si="8"/>
        <v>1</v>
      </c>
      <c r="M20" s="52" t="s">
        <v>317</v>
      </c>
      <c r="N20" s="234">
        <v>38269</v>
      </c>
      <c r="O20" s="234">
        <f t="shared" si="9"/>
        <v>38223</v>
      </c>
      <c r="P20" s="241">
        <v>19217</v>
      </c>
      <c r="Q20" s="242">
        <v>19006</v>
      </c>
      <c r="R20" s="171">
        <f t="shared" si="1"/>
        <v>-46</v>
      </c>
      <c r="S20" s="128">
        <v>485</v>
      </c>
      <c r="T20" s="128">
        <f t="shared" si="2"/>
        <v>485</v>
      </c>
      <c r="U20" s="221">
        <f>'읍면동별인구구성비 (외국인)'!C18</f>
        <v>247</v>
      </c>
      <c r="V20" s="221">
        <f>'읍면동별인구구성비 (외국인)'!D18</f>
        <v>238</v>
      </c>
      <c r="W20" s="174">
        <f t="shared" si="4"/>
        <v>0</v>
      </c>
      <c r="X20" s="78"/>
      <c r="AA20" s="21"/>
      <c r="AB20" s="21"/>
    </row>
    <row r="21" spans="1:31" ht="18" customHeight="1">
      <c r="A21" s="24" t="s">
        <v>10</v>
      </c>
      <c r="B21" s="25">
        <v>14090</v>
      </c>
      <c r="C21" s="52" t="s">
        <v>316</v>
      </c>
      <c r="D21" s="128">
        <v>13041</v>
      </c>
      <c r="E21" s="128">
        <f t="shared" si="11"/>
        <v>13052</v>
      </c>
      <c r="F21" s="115">
        <f t="shared" si="6"/>
        <v>6736</v>
      </c>
      <c r="G21" s="115">
        <f t="shared" si="7"/>
        <v>6316</v>
      </c>
      <c r="H21" s="125">
        <f t="shared" si="3"/>
        <v>11</v>
      </c>
      <c r="I21" s="165">
        <f t="shared" si="0"/>
        <v>8.4349359711678562E-2</v>
      </c>
      <c r="J21" s="120">
        <v>6067</v>
      </c>
      <c r="K21" s="120">
        <v>6105</v>
      </c>
      <c r="L21" s="85">
        <f>K21-J21</f>
        <v>38</v>
      </c>
      <c r="M21" s="52" t="s">
        <v>10</v>
      </c>
      <c r="N21" s="234">
        <v>12235</v>
      </c>
      <c r="O21" s="234">
        <f t="shared" si="9"/>
        <v>12253</v>
      </c>
      <c r="P21" s="241">
        <v>6310</v>
      </c>
      <c r="Q21" s="242">
        <v>5943</v>
      </c>
      <c r="R21" s="171">
        <f t="shared" si="1"/>
        <v>18</v>
      </c>
      <c r="S21" s="128">
        <v>806</v>
      </c>
      <c r="T21" s="128">
        <f t="shared" si="2"/>
        <v>799</v>
      </c>
      <c r="U21" s="221">
        <f>'읍면동별인구구성비 (외국인)'!C19</f>
        <v>426</v>
      </c>
      <c r="V21" s="221">
        <f>'읍면동별인구구성비 (외국인)'!D19</f>
        <v>373</v>
      </c>
      <c r="W21" s="174">
        <f t="shared" si="4"/>
        <v>-7</v>
      </c>
      <c r="X21" s="78"/>
      <c r="AA21" s="21"/>
      <c r="AB21" s="21"/>
    </row>
    <row r="22" spans="1:31" s="36" customFormat="1" ht="18" customHeight="1">
      <c r="A22" s="27" t="s">
        <v>28</v>
      </c>
      <c r="B22" s="23">
        <f>SUM(B23:B37)</f>
        <v>441870</v>
      </c>
      <c r="C22" s="72" t="s">
        <v>28</v>
      </c>
      <c r="D22" s="127">
        <v>440148</v>
      </c>
      <c r="E22" s="127">
        <f>SUM(F22:G22)</f>
        <v>440183</v>
      </c>
      <c r="F22" s="157">
        <f>SUM(F23:F37)</f>
        <v>216595</v>
      </c>
      <c r="G22" s="158">
        <f>SUM(G23:G37)</f>
        <v>223588</v>
      </c>
      <c r="H22" s="124">
        <f t="shared" si="3"/>
        <v>35</v>
      </c>
      <c r="I22" s="118">
        <f t="shared" si="0"/>
        <v>7.9518707343893408E-3</v>
      </c>
      <c r="J22" s="121">
        <v>177394</v>
      </c>
      <c r="K22" s="121">
        <f>SUM(K23:K37)</f>
        <v>177603</v>
      </c>
      <c r="L22" s="86">
        <f>SUM(L23:L37)</f>
        <v>209</v>
      </c>
      <c r="M22" s="72" t="s">
        <v>28</v>
      </c>
      <c r="N22" s="127">
        <v>434349</v>
      </c>
      <c r="O22" s="127">
        <f>SUM(P22:Q22)</f>
        <v>434263</v>
      </c>
      <c r="P22" s="114">
        <f>SUM(P23:P37)</f>
        <v>213707</v>
      </c>
      <c r="Q22" s="114">
        <f>SUM(Q23:Q37)</f>
        <v>220556</v>
      </c>
      <c r="R22" s="172">
        <f t="shared" si="1"/>
        <v>-86</v>
      </c>
      <c r="S22" s="127">
        <v>5799</v>
      </c>
      <c r="T22" s="127">
        <f>SUM(U22:V22)</f>
        <v>5920</v>
      </c>
      <c r="U22" s="154">
        <f>SUM(U23:U37)</f>
        <v>2888</v>
      </c>
      <c r="V22" s="154">
        <f>SUM(V23:V37)</f>
        <v>3032</v>
      </c>
      <c r="W22" s="176">
        <f t="shared" si="4"/>
        <v>121</v>
      </c>
      <c r="X22" s="159"/>
      <c r="AA22" s="160"/>
      <c r="AB22" s="160"/>
    </row>
    <row r="23" spans="1:31" ht="18" customHeight="1">
      <c r="A23" s="24" t="s">
        <v>29</v>
      </c>
      <c r="B23" s="25">
        <v>39958</v>
      </c>
      <c r="C23" s="52" t="s">
        <v>29</v>
      </c>
      <c r="D23" s="128">
        <v>36797</v>
      </c>
      <c r="E23" s="128">
        <f>SUM(F23:G23)</f>
        <v>36755</v>
      </c>
      <c r="F23" s="115">
        <f>P23+U23</f>
        <v>18328</v>
      </c>
      <c r="G23" s="115">
        <f>Q23+V23</f>
        <v>18427</v>
      </c>
      <c r="H23" s="125">
        <f t="shared" si="3"/>
        <v>-42</v>
      </c>
      <c r="I23" s="165">
        <f t="shared" si="0"/>
        <v>-0.11413973965268907</v>
      </c>
      <c r="J23" s="120">
        <v>16015</v>
      </c>
      <c r="K23" s="120">
        <v>16037</v>
      </c>
      <c r="L23" s="85">
        <f t="shared" ref="L23:L37" si="12">K23-J23</f>
        <v>22</v>
      </c>
      <c r="M23" s="52" t="s">
        <v>29</v>
      </c>
      <c r="N23" s="128">
        <v>36044</v>
      </c>
      <c r="O23" s="128">
        <f>SUM(P23:Q23)</f>
        <v>36008</v>
      </c>
      <c r="P23" s="112">
        <v>17939</v>
      </c>
      <c r="Q23" s="112">
        <v>18069</v>
      </c>
      <c r="R23" s="163">
        <f t="shared" si="1"/>
        <v>-36</v>
      </c>
      <c r="S23" s="128">
        <v>753</v>
      </c>
      <c r="T23" s="128">
        <f t="shared" ref="T23:T24" si="13">SUM(U23:V23)</f>
        <v>747</v>
      </c>
      <c r="U23" s="228">
        <f>'읍면동별인구구성비 (외국인)'!C21</f>
        <v>389</v>
      </c>
      <c r="V23" s="228">
        <f>'읍면동별인구구성비 (외국인)'!D21</f>
        <v>358</v>
      </c>
      <c r="W23" s="177">
        <f t="shared" si="4"/>
        <v>-6</v>
      </c>
      <c r="X23" s="78"/>
      <c r="AA23" s="21"/>
      <c r="AB23" s="21"/>
    </row>
    <row r="24" spans="1:31" ht="18" customHeight="1">
      <c r="A24" s="273" t="s">
        <v>202</v>
      </c>
      <c r="B24" s="275">
        <v>47348</v>
      </c>
      <c r="C24" s="52" t="s">
        <v>195</v>
      </c>
      <c r="D24" s="128">
        <v>34457</v>
      </c>
      <c r="E24" s="128">
        <f t="shared" ref="E24:E37" si="14">SUM(F24:G24)</f>
        <v>34453</v>
      </c>
      <c r="F24" s="115">
        <f t="shared" ref="F24:F37" si="15">P24+U24</f>
        <v>17059</v>
      </c>
      <c r="G24" s="115">
        <f t="shared" ref="G24:G37" si="16">Q24+V24</f>
        <v>17394</v>
      </c>
      <c r="H24" s="125">
        <f t="shared" si="3"/>
        <v>-4</v>
      </c>
      <c r="I24" s="165">
        <f t="shared" si="0"/>
        <v>-1.1608671677743274E-2</v>
      </c>
      <c r="J24" s="120">
        <v>13832</v>
      </c>
      <c r="K24" s="120">
        <v>13819</v>
      </c>
      <c r="L24" s="85">
        <f t="shared" si="12"/>
        <v>-13</v>
      </c>
      <c r="M24" s="52" t="s">
        <v>195</v>
      </c>
      <c r="N24" s="128">
        <v>34192</v>
      </c>
      <c r="O24" s="128">
        <f t="shared" ref="O24:O37" si="17">SUM(P24:Q24)</f>
        <v>34191</v>
      </c>
      <c r="P24" s="112">
        <v>16951</v>
      </c>
      <c r="Q24" s="112">
        <v>17240</v>
      </c>
      <c r="R24" s="163">
        <f t="shared" si="1"/>
        <v>-1</v>
      </c>
      <c r="S24" s="128">
        <v>265</v>
      </c>
      <c r="T24" s="128">
        <f t="shared" si="13"/>
        <v>262</v>
      </c>
      <c r="U24" s="228">
        <f>'읍면동별인구구성비 (외국인)'!C22</f>
        <v>108</v>
      </c>
      <c r="V24" s="228">
        <f>'읍면동별인구구성비 (외국인)'!D22</f>
        <v>154</v>
      </c>
      <c r="W24" s="177">
        <f t="shared" si="4"/>
        <v>-3</v>
      </c>
      <c r="X24" s="78"/>
      <c r="AA24" s="21"/>
      <c r="AB24" s="21"/>
    </row>
    <row r="25" spans="1:31" ht="18" customHeight="1">
      <c r="A25" s="274"/>
      <c r="B25" s="276"/>
      <c r="C25" s="52" t="s">
        <v>196</v>
      </c>
      <c r="D25" s="128">
        <v>19217</v>
      </c>
      <c r="E25" s="128">
        <f t="shared" si="14"/>
        <v>19236</v>
      </c>
      <c r="F25" s="115">
        <f t="shared" si="15"/>
        <v>9474</v>
      </c>
      <c r="G25" s="115">
        <f t="shared" si="16"/>
        <v>9762</v>
      </c>
      <c r="H25" s="125">
        <f t="shared" si="3"/>
        <v>19</v>
      </c>
      <c r="I25" s="165">
        <f t="shared" si="0"/>
        <v>9.8870791486704482E-2</v>
      </c>
      <c r="J25" s="120">
        <v>7954</v>
      </c>
      <c r="K25" s="120">
        <v>7964</v>
      </c>
      <c r="L25" s="85">
        <f t="shared" si="12"/>
        <v>10</v>
      </c>
      <c r="M25" s="52" t="s">
        <v>196</v>
      </c>
      <c r="N25" s="128">
        <v>19070</v>
      </c>
      <c r="O25" s="128">
        <f t="shared" si="17"/>
        <v>19086</v>
      </c>
      <c r="P25" s="112">
        <v>9391</v>
      </c>
      <c r="Q25" s="112">
        <v>9695</v>
      </c>
      <c r="R25" s="163">
        <f t="shared" si="1"/>
        <v>16</v>
      </c>
      <c r="S25" s="128">
        <v>147</v>
      </c>
      <c r="T25" s="128">
        <f t="shared" ref="T25:T37" si="18">SUM(U25:V25)</f>
        <v>150</v>
      </c>
      <c r="U25" s="228">
        <f>'읍면동별인구구성비 (외국인)'!C23</f>
        <v>83</v>
      </c>
      <c r="V25" s="228">
        <f>'읍면동별인구구성비 (외국인)'!D23</f>
        <v>67</v>
      </c>
      <c r="W25" s="177">
        <f t="shared" si="4"/>
        <v>3</v>
      </c>
      <c r="X25" s="78"/>
      <c r="AA25" s="21"/>
      <c r="AB25" s="21"/>
    </row>
    <row r="26" spans="1:31" ht="18" customHeight="1">
      <c r="A26" s="24" t="s">
        <v>30</v>
      </c>
      <c r="B26" s="25">
        <v>43136</v>
      </c>
      <c r="C26" s="52" t="s">
        <v>30</v>
      </c>
      <c r="D26" s="128">
        <v>41199</v>
      </c>
      <c r="E26" s="128">
        <f t="shared" si="14"/>
        <v>41249</v>
      </c>
      <c r="F26" s="115">
        <f t="shared" si="15"/>
        <v>20848</v>
      </c>
      <c r="G26" s="115">
        <f t="shared" si="16"/>
        <v>20401</v>
      </c>
      <c r="H26" s="125">
        <f t="shared" si="3"/>
        <v>50</v>
      </c>
      <c r="I26" s="165">
        <f t="shared" si="0"/>
        <v>0.12136216898468409</v>
      </c>
      <c r="J26" s="120">
        <v>18045</v>
      </c>
      <c r="K26" s="120">
        <v>18077</v>
      </c>
      <c r="L26" s="85">
        <f t="shared" si="12"/>
        <v>32</v>
      </c>
      <c r="M26" s="52" t="s">
        <v>30</v>
      </c>
      <c r="N26" s="128">
        <v>39803</v>
      </c>
      <c r="O26" s="128">
        <f t="shared" si="17"/>
        <v>39810</v>
      </c>
      <c r="P26" s="112">
        <v>20122</v>
      </c>
      <c r="Q26" s="112">
        <v>19688</v>
      </c>
      <c r="R26" s="163">
        <f t="shared" si="1"/>
        <v>7</v>
      </c>
      <c r="S26" s="128">
        <v>1396</v>
      </c>
      <c r="T26" s="128">
        <f t="shared" si="18"/>
        <v>1439</v>
      </c>
      <c r="U26" s="228">
        <f>'읍면동별인구구성비 (외국인)'!C24</f>
        <v>726</v>
      </c>
      <c r="V26" s="228">
        <f>'읍면동별인구구성비 (외국인)'!D24</f>
        <v>713</v>
      </c>
      <c r="W26" s="177">
        <f t="shared" si="4"/>
        <v>43</v>
      </c>
      <c r="X26" s="78"/>
      <c r="AA26" s="21"/>
      <c r="AB26" s="21"/>
    </row>
    <row r="27" spans="1:31" ht="18" customHeight="1">
      <c r="A27" s="273" t="s">
        <v>31</v>
      </c>
      <c r="B27" s="275">
        <v>47303</v>
      </c>
      <c r="C27" s="52" t="s">
        <v>31</v>
      </c>
      <c r="D27" s="128">
        <v>12780</v>
      </c>
      <c r="E27" s="128">
        <f t="shared" si="14"/>
        <v>12798</v>
      </c>
      <c r="F27" s="115">
        <f t="shared" si="15"/>
        <v>6610</v>
      </c>
      <c r="G27" s="115">
        <f t="shared" si="16"/>
        <v>6188</v>
      </c>
      <c r="H27" s="125">
        <f t="shared" si="3"/>
        <v>18</v>
      </c>
      <c r="I27" s="165">
        <f t="shared" si="0"/>
        <v>0.14084507042253522</v>
      </c>
      <c r="J27" s="120">
        <v>6120</v>
      </c>
      <c r="K27" s="120">
        <v>6142</v>
      </c>
      <c r="L27" s="85">
        <f t="shared" si="12"/>
        <v>22</v>
      </c>
      <c r="M27" s="52" t="s">
        <v>31</v>
      </c>
      <c r="N27" s="128">
        <v>12445</v>
      </c>
      <c r="O27" s="128">
        <f t="shared" si="17"/>
        <v>12467</v>
      </c>
      <c r="P27" s="112">
        <v>6427</v>
      </c>
      <c r="Q27" s="112">
        <v>6040</v>
      </c>
      <c r="R27" s="163">
        <f t="shared" si="1"/>
        <v>22</v>
      </c>
      <c r="S27" s="128">
        <v>335</v>
      </c>
      <c r="T27" s="128">
        <f t="shared" si="18"/>
        <v>331</v>
      </c>
      <c r="U27" s="228">
        <f>'읍면동별인구구성비 (외국인)'!C25</f>
        <v>183</v>
      </c>
      <c r="V27" s="228">
        <f>'읍면동별인구구성비 (외국인)'!D25</f>
        <v>148</v>
      </c>
      <c r="W27" s="177">
        <f t="shared" si="4"/>
        <v>-4</v>
      </c>
      <c r="X27" s="78"/>
      <c r="AA27" s="21"/>
      <c r="AB27" s="21"/>
    </row>
    <row r="28" spans="1:31" ht="18" customHeight="1">
      <c r="A28" s="274"/>
      <c r="B28" s="276"/>
      <c r="C28" s="52" t="s">
        <v>197</v>
      </c>
      <c r="D28" s="128">
        <v>32642</v>
      </c>
      <c r="E28" s="128">
        <f t="shared" si="14"/>
        <v>32669</v>
      </c>
      <c r="F28" s="115">
        <f t="shared" si="15"/>
        <v>16120</v>
      </c>
      <c r="G28" s="115">
        <f t="shared" si="16"/>
        <v>16549</v>
      </c>
      <c r="H28" s="125">
        <f t="shared" si="3"/>
        <v>27</v>
      </c>
      <c r="I28" s="165">
        <f t="shared" si="0"/>
        <v>8.2715519882360145E-2</v>
      </c>
      <c r="J28" s="120">
        <v>12572</v>
      </c>
      <c r="K28" s="120">
        <v>12574</v>
      </c>
      <c r="L28" s="85">
        <f t="shared" si="12"/>
        <v>2</v>
      </c>
      <c r="M28" s="52" t="s">
        <v>197</v>
      </c>
      <c r="N28" s="128">
        <v>32397</v>
      </c>
      <c r="O28" s="128">
        <f t="shared" si="17"/>
        <v>32429</v>
      </c>
      <c r="P28" s="112">
        <v>15999</v>
      </c>
      <c r="Q28" s="112">
        <v>16430</v>
      </c>
      <c r="R28" s="163">
        <f t="shared" si="1"/>
        <v>32</v>
      </c>
      <c r="S28" s="128">
        <v>245</v>
      </c>
      <c r="T28" s="128">
        <f t="shared" si="18"/>
        <v>240</v>
      </c>
      <c r="U28" s="228">
        <f>'읍면동별인구구성비 (외국인)'!C26</f>
        <v>121</v>
      </c>
      <c r="V28" s="228">
        <f>'읍면동별인구구성비 (외국인)'!D26</f>
        <v>119</v>
      </c>
      <c r="W28" s="177">
        <f t="shared" si="4"/>
        <v>-5</v>
      </c>
      <c r="X28" s="78"/>
      <c r="AA28" s="21"/>
      <c r="AB28" s="21"/>
    </row>
    <row r="29" spans="1:31" ht="18" customHeight="1">
      <c r="A29" s="24" t="s">
        <v>32</v>
      </c>
      <c r="B29" s="25">
        <v>21313</v>
      </c>
      <c r="C29" s="52" t="s">
        <v>32</v>
      </c>
      <c r="D29" s="128">
        <v>20953</v>
      </c>
      <c r="E29" s="128">
        <f t="shared" si="14"/>
        <v>20936</v>
      </c>
      <c r="F29" s="115">
        <f t="shared" si="15"/>
        <v>10372</v>
      </c>
      <c r="G29" s="115">
        <f t="shared" si="16"/>
        <v>10564</v>
      </c>
      <c r="H29" s="125">
        <f t="shared" si="3"/>
        <v>-17</v>
      </c>
      <c r="I29" s="165">
        <f t="shared" si="0"/>
        <v>-8.1133966496444415E-2</v>
      </c>
      <c r="J29" s="120">
        <v>9111</v>
      </c>
      <c r="K29" s="120">
        <v>9117</v>
      </c>
      <c r="L29" s="85">
        <f t="shared" si="12"/>
        <v>6</v>
      </c>
      <c r="M29" s="52" t="s">
        <v>32</v>
      </c>
      <c r="N29" s="128">
        <v>20649</v>
      </c>
      <c r="O29" s="128">
        <f t="shared" si="17"/>
        <v>20634</v>
      </c>
      <c r="P29" s="112">
        <v>10194</v>
      </c>
      <c r="Q29" s="112">
        <v>10440</v>
      </c>
      <c r="R29" s="163">
        <f t="shared" si="1"/>
        <v>-15</v>
      </c>
      <c r="S29" s="128">
        <v>304</v>
      </c>
      <c r="T29" s="128">
        <f t="shared" si="18"/>
        <v>302</v>
      </c>
      <c r="U29" s="228">
        <f>'읍면동별인구구성비 (외국인)'!C27</f>
        <v>178</v>
      </c>
      <c r="V29" s="228">
        <f>'읍면동별인구구성비 (외국인)'!D27</f>
        <v>124</v>
      </c>
      <c r="W29" s="177">
        <f t="shared" si="4"/>
        <v>-2</v>
      </c>
      <c r="X29" s="78"/>
      <c r="AA29" s="21"/>
      <c r="AB29" s="21"/>
    </row>
    <row r="30" spans="1:31" ht="18" customHeight="1">
      <c r="A30" s="24" t="s">
        <v>33</v>
      </c>
      <c r="B30" s="25">
        <v>26321</v>
      </c>
      <c r="C30" s="52" t="s">
        <v>33</v>
      </c>
      <c r="D30" s="128">
        <v>25536</v>
      </c>
      <c r="E30" s="128">
        <f t="shared" si="14"/>
        <v>25735</v>
      </c>
      <c r="F30" s="115">
        <f t="shared" si="15"/>
        <v>12944</v>
      </c>
      <c r="G30" s="115">
        <f t="shared" si="16"/>
        <v>12791</v>
      </c>
      <c r="H30" s="125">
        <f t="shared" si="3"/>
        <v>199</v>
      </c>
      <c r="I30" s="165">
        <f t="shared" si="0"/>
        <v>0.77929197994987465</v>
      </c>
      <c r="J30" s="120">
        <v>10949</v>
      </c>
      <c r="K30" s="120">
        <v>11027</v>
      </c>
      <c r="L30" s="85">
        <f t="shared" si="12"/>
        <v>78</v>
      </c>
      <c r="M30" s="52" t="s">
        <v>33</v>
      </c>
      <c r="N30" s="128">
        <v>24409</v>
      </c>
      <c r="O30" s="128">
        <f t="shared" si="17"/>
        <v>24492</v>
      </c>
      <c r="P30" s="112">
        <v>12405</v>
      </c>
      <c r="Q30" s="112">
        <v>12087</v>
      </c>
      <c r="R30" s="163">
        <f t="shared" si="1"/>
        <v>83</v>
      </c>
      <c r="S30" s="128">
        <v>1127</v>
      </c>
      <c r="T30" s="128">
        <f t="shared" si="18"/>
        <v>1243</v>
      </c>
      <c r="U30" s="228">
        <f>'읍면동별인구구성비 (외국인)'!C28</f>
        <v>539</v>
      </c>
      <c r="V30" s="228">
        <f>'읍면동별인구구성비 (외국인)'!D28</f>
        <v>704</v>
      </c>
      <c r="W30" s="177">
        <f t="shared" si="4"/>
        <v>116</v>
      </c>
      <c r="X30" s="78"/>
      <c r="Z30"/>
      <c r="AA30"/>
      <c r="AB30"/>
      <c r="AC30"/>
      <c r="AD30"/>
      <c r="AE30"/>
    </row>
    <row r="31" spans="1:31" ht="18" customHeight="1">
      <c r="A31" s="24" t="s">
        <v>34</v>
      </c>
      <c r="B31" s="25">
        <v>39716</v>
      </c>
      <c r="C31" s="52" t="s">
        <v>34</v>
      </c>
      <c r="D31" s="128">
        <v>38489</v>
      </c>
      <c r="E31" s="128">
        <f t="shared" si="14"/>
        <v>38443</v>
      </c>
      <c r="F31" s="115">
        <f t="shared" si="15"/>
        <v>18404</v>
      </c>
      <c r="G31" s="115">
        <f t="shared" si="16"/>
        <v>20039</v>
      </c>
      <c r="H31" s="125">
        <f t="shared" si="3"/>
        <v>-46</v>
      </c>
      <c r="I31" s="165">
        <f t="shared" si="0"/>
        <v>-0.11951466652809895</v>
      </c>
      <c r="J31" s="120">
        <v>15312</v>
      </c>
      <c r="K31" s="120">
        <v>15334</v>
      </c>
      <c r="L31" s="85">
        <f t="shared" si="12"/>
        <v>22</v>
      </c>
      <c r="M31" s="52" t="s">
        <v>34</v>
      </c>
      <c r="N31" s="128">
        <v>38324</v>
      </c>
      <c r="O31" s="128">
        <f t="shared" si="17"/>
        <v>38279</v>
      </c>
      <c r="P31" s="112">
        <v>18342</v>
      </c>
      <c r="Q31" s="112">
        <v>19937</v>
      </c>
      <c r="R31" s="163">
        <f t="shared" si="1"/>
        <v>-45</v>
      </c>
      <c r="S31" s="128">
        <v>165</v>
      </c>
      <c r="T31" s="128">
        <f t="shared" si="18"/>
        <v>164</v>
      </c>
      <c r="U31" s="228">
        <f>'읍면동별인구구성비 (외국인)'!C29</f>
        <v>62</v>
      </c>
      <c r="V31" s="228">
        <f>'읍면동별인구구성비 (외국인)'!D29</f>
        <v>102</v>
      </c>
      <c r="W31" s="177">
        <f t="shared" si="4"/>
        <v>-1</v>
      </c>
      <c r="X31" s="78"/>
      <c r="Z31"/>
      <c r="AA31"/>
      <c r="AB31"/>
      <c r="AC31"/>
      <c r="AD31"/>
      <c r="AE31"/>
    </row>
    <row r="32" spans="1:31" ht="18" customHeight="1">
      <c r="A32" s="24" t="s">
        <v>35</v>
      </c>
      <c r="B32" s="25">
        <v>32477</v>
      </c>
      <c r="C32" s="52" t="s">
        <v>35</v>
      </c>
      <c r="D32" s="128">
        <v>33772</v>
      </c>
      <c r="E32" s="128">
        <f t="shared" si="14"/>
        <v>33759</v>
      </c>
      <c r="F32" s="115">
        <f t="shared" si="15"/>
        <v>16484</v>
      </c>
      <c r="G32" s="115">
        <f t="shared" si="16"/>
        <v>17275</v>
      </c>
      <c r="H32" s="125">
        <f t="shared" si="3"/>
        <v>-13</v>
      </c>
      <c r="I32" s="165">
        <f t="shared" si="0"/>
        <v>-3.8493426507165696E-2</v>
      </c>
      <c r="J32" s="120">
        <v>13173</v>
      </c>
      <c r="K32" s="120">
        <v>13174</v>
      </c>
      <c r="L32" s="85">
        <f t="shared" si="12"/>
        <v>1</v>
      </c>
      <c r="M32" s="52" t="s">
        <v>35</v>
      </c>
      <c r="N32" s="128">
        <v>33539</v>
      </c>
      <c r="O32" s="128">
        <f t="shared" si="17"/>
        <v>33526</v>
      </c>
      <c r="P32" s="112">
        <v>16377</v>
      </c>
      <c r="Q32" s="112">
        <v>17149</v>
      </c>
      <c r="R32" s="163">
        <f t="shared" si="1"/>
        <v>-13</v>
      </c>
      <c r="S32" s="128">
        <v>233</v>
      </c>
      <c r="T32" s="128">
        <f t="shared" si="18"/>
        <v>233</v>
      </c>
      <c r="U32" s="228">
        <f>'읍면동별인구구성비 (외국인)'!C30</f>
        <v>107</v>
      </c>
      <c r="V32" s="228">
        <f>'읍면동별인구구성비 (외국인)'!D30</f>
        <v>126</v>
      </c>
      <c r="W32" s="177">
        <f t="shared" si="4"/>
        <v>0</v>
      </c>
      <c r="X32" s="78"/>
      <c r="Z32"/>
      <c r="AA32"/>
      <c r="AB32"/>
      <c r="AC32"/>
      <c r="AD32"/>
      <c r="AE32"/>
    </row>
    <row r="33" spans="1:31" ht="18" customHeight="1">
      <c r="A33" s="273" t="s">
        <v>201</v>
      </c>
      <c r="B33" s="275">
        <v>82922</v>
      </c>
      <c r="C33" s="52" t="s">
        <v>200</v>
      </c>
      <c r="D33" s="128">
        <v>30977</v>
      </c>
      <c r="E33" s="128">
        <f t="shared" si="14"/>
        <v>30922</v>
      </c>
      <c r="F33" s="115">
        <f t="shared" si="15"/>
        <v>14787</v>
      </c>
      <c r="G33" s="115">
        <f t="shared" si="16"/>
        <v>16135</v>
      </c>
      <c r="H33" s="125">
        <f t="shared" si="3"/>
        <v>-55</v>
      </c>
      <c r="I33" s="165">
        <f t="shared" si="0"/>
        <v>-0.17755108628982794</v>
      </c>
      <c r="J33" s="120">
        <v>11611</v>
      </c>
      <c r="K33" s="120">
        <v>11624</v>
      </c>
      <c r="L33" s="85">
        <f t="shared" si="12"/>
        <v>13</v>
      </c>
      <c r="M33" s="52" t="s">
        <v>200</v>
      </c>
      <c r="N33" s="128">
        <v>30852</v>
      </c>
      <c r="O33" s="128">
        <f t="shared" si="17"/>
        <v>30802</v>
      </c>
      <c r="P33" s="112">
        <v>14746</v>
      </c>
      <c r="Q33" s="112">
        <v>16056</v>
      </c>
      <c r="R33" s="163">
        <f t="shared" si="1"/>
        <v>-50</v>
      </c>
      <c r="S33" s="128">
        <v>125</v>
      </c>
      <c r="T33" s="128">
        <f t="shared" si="18"/>
        <v>120</v>
      </c>
      <c r="U33" s="228">
        <f>'읍면동별인구구성비 (외국인)'!C31</f>
        <v>41</v>
      </c>
      <c r="V33" s="228">
        <f>'읍면동별인구구성비 (외국인)'!D31</f>
        <v>79</v>
      </c>
      <c r="W33" s="177">
        <f t="shared" si="4"/>
        <v>-5</v>
      </c>
      <c r="X33" s="78"/>
      <c r="Z33"/>
      <c r="AA33"/>
      <c r="AB33"/>
      <c r="AC33"/>
      <c r="AD33"/>
      <c r="AE33"/>
    </row>
    <row r="34" spans="1:31" ht="18" customHeight="1">
      <c r="A34" s="277"/>
      <c r="B34" s="278"/>
      <c r="C34" s="52" t="s">
        <v>198</v>
      </c>
      <c r="D34" s="128">
        <v>26138</v>
      </c>
      <c r="E34" s="128">
        <f t="shared" si="14"/>
        <v>26108</v>
      </c>
      <c r="F34" s="115">
        <f t="shared" si="15"/>
        <v>12788</v>
      </c>
      <c r="G34" s="115">
        <f t="shared" si="16"/>
        <v>13320</v>
      </c>
      <c r="H34" s="125">
        <f t="shared" si="3"/>
        <v>-30</v>
      </c>
      <c r="I34" s="165">
        <f t="shared" si="0"/>
        <v>-0.11477542275614049</v>
      </c>
      <c r="J34" s="120">
        <v>9412</v>
      </c>
      <c r="K34" s="120">
        <v>9418</v>
      </c>
      <c r="L34" s="85">
        <f t="shared" si="12"/>
        <v>6</v>
      </c>
      <c r="M34" s="52" t="s">
        <v>198</v>
      </c>
      <c r="N34" s="128">
        <v>26037</v>
      </c>
      <c r="O34" s="128">
        <f t="shared" si="17"/>
        <v>26007</v>
      </c>
      <c r="P34" s="112">
        <v>12742</v>
      </c>
      <c r="Q34" s="112">
        <v>13265</v>
      </c>
      <c r="R34" s="163">
        <f t="shared" si="1"/>
        <v>-30</v>
      </c>
      <c r="S34" s="128">
        <v>101</v>
      </c>
      <c r="T34" s="128">
        <f t="shared" si="18"/>
        <v>101</v>
      </c>
      <c r="U34" s="228">
        <f>'읍면동별인구구성비 (외국인)'!C32</f>
        <v>46</v>
      </c>
      <c r="V34" s="228">
        <f>'읍면동별인구구성비 (외국인)'!D32</f>
        <v>55</v>
      </c>
      <c r="W34" s="177">
        <f t="shared" si="4"/>
        <v>0</v>
      </c>
      <c r="X34" s="78"/>
      <c r="Z34"/>
      <c r="AA34"/>
      <c r="AB34"/>
      <c r="AC34"/>
      <c r="AD34"/>
      <c r="AE34"/>
    </row>
    <row r="35" spans="1:31" ht="18" customHeight="1">
      <c r="A35" s="274"/>
      <c r="B35" s="276"/>
      <c r="C35" s="52" t="s">
        <v>199</v>
      </c>
      <c r="D35" s="128">
        <v>27610</v>
      </c>
      <c r="E35" s="128">
        <f t="shared" si="14"/>
        <v>27668</v>
      </c>
      <c r="F35" s="115">
        <f t="shared" si="15"/>
        <v>13446</v>
      </c>
      <c r="G35" s="115">
        <f t="shared" si="16"/>
        <v>14222</v>
      </c>
      <c r="H35" s="125">
        <f t="shared" si="3"/>
        <v>58</v>
      </c>
      <c r="I35" s="165">
        <f t="shared" si="0"/>
        <v>0.21006881564650492</v>
      </c>
      <c r="J35" s="120">
        <v>10484</v>
      </c>
      <c r="K35" s="120">
        <v>10512</v>
      </c>
      <c r="L35" s="85">
        <f t="shared" si="12"/>
        <v>28</v>
      </c>
      <c r="M35" s="52" t="s">
        <v>199</v>
      </c>
      <c r="N35" s="128">
        <v>27475</v>
      </c>
      <c r="O35" s="128">
        <f t="shared" si="17"/>
        <v>27536</v>
      </c>
      <c r="P35" s="112">
        <v>13386</v>
      </c>
      <c r="Q35" s="112">
        <v>14150</v>
      </c>
      <c r="R35" s="163">
        <f t="shared" si="1"/>
        <v>61</v>
      </c>
      <c r="S35" s="128">
        <v>135</v>
      </c>
      <c r="T35" s="128">
        <f t="shared" si="18"/>
        <v>132</v>
      </c>
      <c r="U35" s="228">
        <f>'읍면동별인구구성비 (외국인)'!C33</f>
        <v>60</v>
      </c>
      <c r="V35" s="228">
        <f>'읍면동별인구구성비 (외국인)'!D33</f>
        <v>72</v>
      </c>
      <c r="W35" s="177">
        <f t="shared" si="4"/>
        <v>-3</v>
      </c>
      <c r="X35" s="78"/>
      <c r="Z35"/>
      <c r="AA35"/>
      <c r="AB35"/>
      <c r="AC35"/>
      <c r="AD35"/>
      <c r="AE35"/>
    </row>
    <row r="36" spans="1:31" ht="18" customHeight="1">
      <c r="A36" s="24" t="s">
        <v>36</v>
      </c>
      <c r="B36" s="25">
        <v>25097</v>
      </c>
      <c r="C36" s="52" t="s">
        <v>36</v>
      </c>
      <c r="D36" s="128">
        <v>23145</v>
      </c>
      <c r="E36" s="128">
        <f t="shared" si="14"/>
        <v>23045</v>
      </c>
      <c r="F36" s="115">
        <f t="shared" si="15"/>
        <v>11139</v>
      </c>
      <c r="G36" s="115">
        <f t="shared" si="16"/>
        <v>11906</v>
      </c>
      <c r="H36" s="125">
        <f t="shared" si="3"/>
        <v>-100</v>
      </c>
      <c r="I36" s="165">
        <f t="shared" si="0"/>
        <v>-0.43205875999135884</v>
      </c>
      <c r="J36" s="120">
        <v>9142</v>
      </c>
      <c r="K36" s="120">
        <v>9129</v>
      </c>
      <c r="L36" s="85">
        <f t="shared" si="12"/>
        <v>-13</v>
      </c>
      <c r="M36" s="52" t="s">
        <v>36</v>
      </c>
      <c r="N36" s="128">
        <v>22890</v>
      </c>
      <c r="O36" s="128">
        <f t="shared" si="17"/>
        <v>22800</v>
      </c>
      <c r="P36" s="112">
        <v>10989</v>
      </c>
      <c r="Q36" s="112">
        <v>11811</v>
      </c>
      <c r="R36" s="163">
        <f t="shared" si="1"/>
        <v>-90</v>
      </c>
      <c r="S36" s="128">
        <v>255</v>
      </c>
      <c r="T36" s="128">
        <f t="shared" si="18"/>
        <v>245</v>
      </c>
      <c r="U36" s="228">
        <f>'읍면동별인구구성비 (외국인)'!C34</f>
        <v>150</v>
      </c>
      <c r="V36" s="228">
        <f>'읍면동별인구구성비 (외국인)'!D34</f>
        <v>95</v>
      </c>
      <c r="W36" s="177">
        <f t="shared" si="4"/>
        <v>-10</v>
      </c>
      <c r="X36" s="78"/>
      <c r="Z36"/>
      <c r="AA36"/>
      <c r="AB36"/>
      <c r="AC36"/>
      <c r="AD36"/>
      <c r="AE36"/>
    </row>
    <row r="37" spans="1:31" ht="18" customHeight="1">
      <c r="A37" s="24" t="s">
        <v>37</v>
      </c>
      <c r="B37" s="25">
        <v>36279</v>
      </c>
      <c r="C37" s="52" t="s">
        <v>37</v>
      </c>
      <c r="D37" s="128">
        <v>36436</v>
      </c>
      <c r="E37" s="128">
        <f t="shared" si="14"/>
        <v>36407</v>
      </c>
      <c r="F37" s="115">
        <f t="shared" si="15"/>
        <v>17792</v>
      </c>
      <c r="G37" s="115">
        <f t="shared" si="16"/>
        <v>18615</v>
      </c>
      <c r="H37" s="125">
        <f t="shared" si="3"/>
        <v>-29</v>
      </c>
      <c r="I37" s="165">
        <f t="shared" si="0"/>
        <v>-7.9591612690745425E-2</v>
      </c>
      <c r="J37" s="120">
        <v>13662</v>
      </c>
      <c r="K37" s="120">
        <v>13655</v>
      </c>
      <c r="L37" s="85">
        <f t="shared" si="12"/>
        <v>-7</v>
      </c>
      <c r="M37" s="52" t="s">
        <v>37</v>
      </c>
      <c r="N37" s="128">
        <v>36223</v>
      </c>
      <c r="O37" s="128">
        <f t="shared" si="17"/>
        <v>36196</v>
      </c>
      <c r="P37" s="112">
        <v>17697</v>
      </c>
      <c r="Q37" s="112">
        <v>18499</v>
      </c>
      <c r="R37" s="163">
        <f t="shared" si="1"/>
        <v>-27</v>
      </c>
      <c r="S37" s="128">
        <v>213</v>
      </c>
      <c r="T37" s="128">
        <f t="shared" si="18"/>
        <v>211</v>
      </c>
      <c r="U37" s="228">
        <f>'읍면동별인구구성비 (외국인)'!C35</f>
        <v>95</v>
      </c>
      <c r="V37" s="228">
        <f>'읍면동별인구구성비 (외국인)'!D35</f>
        <v>116</v>
      </c>
      <c r="W37" s="177">
        <f t="shared" si="4"/>
        <v>-2</v>
      </c>
      <c r="X37" s="78"/>
      <c r="Z37"/>
      <c r="AA37"/>
      <c r="AB37"/>
      <c r="AC37"/>
      <c r="AD37"/>
      <c r="AE37"/>
    </row>
    <row r="38" spans="1:31" s="36" customFormat="1" ht="18" customHeight="1">
      <c r="A38" s="27" t="s">
        <v>38</v>
      </c>
      <c r="B38" s="23">
        <f>SUM(B39:B49)</f>
        <v>372215</v>
      </c>
      <c r="C38" s="72" t="s">
        <v>38</v>
      </c>
      <c r="D38" s="127">
        <v>376484</v>
      </c>
      <c r="E38" s="127">
        <f>SUM(F38:G38)</f>
        <v>375386</v>
      </c>
      <c r="F38" s="157">
        <f>SUM(F39:F49)</f>
        <v>182332</v>
      </c>
      <c r="G38" s="158">
        <f>SUM(G39:G49)</f>
        <v>193054</v>
      </c>
      <c r="H38" s="124">
        <f t="shared" si="3"/>
        <v>-1098</v>
      </c>
      <c r="I38" s="118">
        <f t="shared" si="0"/>
        <v>-0.29164586011623339</v>
      </c>
      <c r="J38" s="121">
        <v>142338</v>
      </c>
      <c r="K38" s="121">
        <f>SUM(K39:K49)</f>
        <v>142022</v>
      </c>
      <c r="L38" s="86">
        <f>SUM(L39:L49)</f>
        <v>-316</v>
      </c>
      <c r="M38" s="72" t="s">
        <v>38</v>
      </c>
      <c r="N38" s="235">
        <v>373308</v>
      </c>
      <c r="O38" s="235">
        <f>SUM(P38:Q38)</f>
        <v>372025</v>
      </c>
      <c r="P38" s="114">
        <f>SUM(P39:P49)</f>
        <v>180938</v>
      </c>
      <c r="Q38" s="114">
        <f>SUM(Q39:Q49)</f>
        <v>191087</v>
      </c>
      <c r="R38" s="172">
        <f t="shared" si="1"/>
        <v>-1283</v>
      </c>
      <c r="S38" s="127">
        <v>3176</v>
      </c>
      <c r="T38" s="127">
        <f>SUM(T39:T49)</f>
        <v>3361</v>
      </c>
      <c r="U38" s="154">
        <f>SUM(U39:U49)</f>
        <v>1394</v>
      </c>
      <c r="V38" s="154">
        <f>SUM(V39:V49)</f>
        <v>1967</v>
      </c>
      <c r="W38" s="176">
        <f t="shared" si="4"/>
        <v>185</v>
      </c>
      <c r="X38" s="161"/>
      <c r="Z38" s="162"/>
      <c r="AA38" s="162"/>
      <c r="AB38" s="162"/>
      <c r="AC38" s="162"/>
      <c r="AD38" s="162"/>
      <c r="AE38" s="162"/>
    </row>
    <row r="39" spans="1:31" ht="18" customHeight="1">
      <c r="A39" s="24" t="s">
        <v>39</v>
      </c>
      <c r="B39" s="25">
        <v>36536</v>
      </c>
      <c r="C39" s="52" t="s">
        <v>39</v>
      </c>
      <c r="D39" s="128">
        <v>34481</v>
      </c>
      <c r="E39" s="128">
        <f>SUM(F39:G39)</f>
        <v>33401</v>
      </c>
      <c r="F39" s="115">
        <f>P39+U39</f>
        <v>16693</v>
      </c>
      <c r="G39" s="115">
        <f>Q39+V39</f>
        <v>16708</v>
      </c>
      <c r="H39" s="168">
        <f t="shared" si="3"/>
        <v>-1080</v>
      </c>
      <c r="I39" s="165">
        <f t="shared" si="0"/>
        <v>-3.1321597401467476</v>
      </c>
      <c r="J39" s="120">
        <v>15391</v>
      </c>
      <c r="K39" s="120">
        <v>14929</v>
      </c>
      <c r="L39" s="85">
        <f t="shared" ref="L39:L49" si="19">K39-J39</f>
        <v>-462</v>
      </c>
      <c r="M39" s="52" t="s">
        <v>93</v>
      </c>
      <c r="N39" s="128">
        <v>33894</v>
      </c>
      <c r="O39" s="128">
        <f>SUM(P39:Q39)</f>
        <v>32809</v>
      </c>
      <c r="P39" s="112">
        <v>16416</v>
      </c>
      <c r="Q39" s="112">
        <v>16393</v>
      </c>
      <c r="R39" s="167">
        <f t="shared" si="1"/>
        <v>-1085</v>
      </c>
      <c r="S39" s="128">
        <v>587</v>
      </c>
      <c r="T39" s="128">
        <f>SUM(U39:V39)</f>
        <v>592</v>
      </c>
      <c r="U39" s="221">
        <f>'읍면동별인구구성비 (외국인)'!C37</f>
        <v>277</v>
      </c>
      <c r="V39" s="221">
        <f>'읍면동별인구구성비 (외국인)'!D37</f>
        <v>315</v>
      </c>
      <c r="W39" s="178">
        <f t="shared" si="4"/>
        <v>5</v>
      </c>
      <c r="X39" s="78"/>
      <c r="Z39"/>
      <c r="AA39"/>
      <c r="AB39"/>
      <c r="AC39"/>
      <c r="AD39"/>
      <c r="AE39"/>
    </row>
    <row r="40" spans="1:31" ht="18" customHeight="1">
      <c r="A40" s="24" t="s">
        <v>40</v>
      </c>
      <c r="B40" s="25">
        <v>42320</v>
      </c>
      <c r="C40" s="52" t="s">
        <v>40</v>
      </c>
      <c r="D40" s="128">
        <v>41490</v>
      </c>
      <c r="E40" s="128">
        <f t="shared" ref="E40:E49" si="20">SUM(F40:G40)</f>
        <v>41475</v>
      </c>
      <c r="F40" s="115">
        <f t="shared" ref="F40:F49" si="21">P40+U40</f>
        <v>20379</v>
      </c>
      <c r="G40" s="115">
        <f t="shared" ref="G40:G49" si="22">Q40+V40</f>
        <v>21096</v>
      </c>
      <c r="H40" s="125">
        <f t="shared" si="3"/>
        <v>-15</v>
      </c>
      <c r="I40" s="165">
        <f t="shared" si="0"/>
        <v>-3.6153289949385395E-2</v>
      </c>
      <c r="J40" s="120">
        <v>15399</v>
      </c>
      <c r="K40" s="120">
        <v>15401</v>
      </c>
      <c r="L40" s="85">
        <f t="shared" si="19"/>
        <v>2</v>
      </c>
      <c r="M40" s="52" t="s">
        <v>40</v>
      </c>
      <c r="N40" s="128">
        <v>41233</v>
      </c>
      <c r="O40" s="128">
        <f t="shared" ref="O40:O49" si="23">SUM(P40:Q40)</f>
        <v>41224</v>
      </c>
      <c r="P40" s="112">
        <v>20275</v>
      </c>
      <c r="Q40" s="112">
        <v>20949</v>
      </c>
      <c r="R40" s="167">
        <f t="shared" si="1"/>
        <v>-9</v>
      </c>
      <c r="S40" s="128">
        <v>257</v>
      </c>
      <c r="T40" s="128">
        <f t="shared" ref="T40:T49" si="24">SUM(U40:V40)</f>
        <v>251</v>
      </c>
      <c r="U40" s="221">
        <f>'읍면동별인구구성비 (외국인)'!C38</f>
        <v>104</v>
      </c>
      <c r="V40" s="221">
        <f>'읍면동별인구구성비 (외국인)'!D38</f>
        <v>147</v>
      </c>
      <c r="W40" s="178">
        <f t="shared" si="4"/>
        <v>-6</v>
      </c>
      <c r="X40" s="78"/>
      <c r="Z40"/>
      <c r="AA40"/>
      <c r="AB40"/>
      <c r="AC40"/>
      <c r="AD40"/>
      <c r="AE40"/>
    </row>
    <row r="41" spans="1:31" ht="18" customHeight="1">
      <c r="A41" s="24" t="s">
        <v>41</v>
      </c>
      <c r="B41" s="25">
        <v>38017</v>
      </c>
      <c r="C41" s="52" t="s">
        <v>41</v>
      </c>
      <c r="D41" s="128">
        <v>41184</v>
      </c>
      <c r="E41" s="128">
        <f t="shared" si="20"/>
        <v>41157</v>
      </c>
      <c r="F41" s="115">
        <f>P41+U41</f>
        <v>19877</v>
      </c>
      <c r="G41" s="115">
        <f t="shared" si="22"/>
        <v>21280</v>
      </c>
      <c r="H41" s="125">
        <f t="shared" si="3"/>
        <v>-27</v>
      </c>
      <c r="I41" s="165">
        <f t="shared" si="0"/>
        <v>-6.555944055944056E-2</v>
      </c>
      <c r="J41" s="120">
        <v>14768</v>
      </c>
      <c r="K41" s="120">
        <v>14772</v>
      </c>
      <c r="L41" s="85">
        <f t="shared" si="19"/>
        <v>4</v>
      </c>
      <c r="M41" s="52" t="s">
        <v>41</v>
      </c>
      <c r="N41" s="128">
        <v>41042</v>
      </c>
      <c r="O41" s="128">
        <f t="shared" si="23"/>
        <v>41008</v>
      </c>
      <c r="P41" s="112">
        <v>19806</v>
      </c>
      <c r="Q41" s="112">
        <v>21202</v>
      </c>
      <c r="R41" s="167">
        <f t="shared" si="1"/>
        <v>-34</v>
      </c>
      <c r="S41" s="128">
        <v>142</v>
      </c>
      <c r="T41" s="128">
        <f t="shared" si="24"/>
        <v>149</v>
      </c>
      <c r="U41" s="221">
        <f>'읍면동별인구구성비 (외국인)'!C39</f>
        <v>71</v>
      </c>
      <c r="V41" s="221">
        <f>'읍면동별인구구성비 (외국인)'!D39</f>
        <v>78</v>
      </c>
      <c r="W41" s="178">
        <f t="shared" si="4"/>
        <v>7</v>
      </c>
      <c r="X41" s="78"/>
      <c r="Z41"/>
      <c r="AA41"/>
      <c r="AB41"/>
      <c r="AC41"/>
      <c r="AD41"/>
      <c r="AE41"/>
    </row>
    <row r="42" spans="1:31" ht="18" customHeight="1">
      <c r="A42" s="24" t="s">
        <v>42</v>
      </c>
      <c r="B42" s="25">
        <v>58535</v>
      </c>
      <c r="C42" s="52" t="s">
        <v>42</v>
      </c>
      <c r="D42" s="128">
        <v>29104</v>
      </c>
      <c r="E42" s="128">
        <f t="shared" si="20"/>
        <v>29109</v>
      </c>
      <c r="F42" s="115">
        <f t="shared" si="21"/>
        <v>14059</v>
      </c>
      <c r="G42" s="115">
        <f t="shared" si="22"/>
        <v>15050</v>
      </c>
      <c r="H42" s="125">
        <f t="shared" si="3"/>
        <v>5</v>
      </c>
      <c r="I42" s="165">
        <f t="shared" si="0"/>
        <v>1.7179769103903245E-2</v>
      </c>
      <c r="J42" s="120">
        <v>11082</v>
      </c>
      <c r="K42" s="120">
        <v>11103</v>
      </c>
      <c r="L42" s="85">
        <f t="shared" si="19"/>
        <v>21</v>
      </c>
      <c r="M42" s="52" t="s">
        <v>42</v>
      </c>
      <c r="N42" s="128">
        <v>28936</v>
      </c>
      <c r="O42" s="128">
        <f t="shared" si="23"/>
        <v>28944</v>
      </c>
      <c r="P42" s="112">
        <v>13993</v>
      </c>
      <c r="Q42" s="112">
        <v>14951</v>
      </c>
      <c r="R42" s="167">
        <f t="shared" si="1"/>
        <v>8</v>
      </c>
      <c r="S42" s="128">
        <v>168</v>
      </c>
      <c r="T42" s="128">
        <f t="shared" si="24"/>
        <v>165</v>
      </c>
      <c r="U42" s="221">
        <f>'읍면동별인구구성비 (외국인)'!C40</f>
        <v>66</v>
      </c>
      <c r="V42" s="221">
        <f>'읍면동별인구구성비 (외국인)'!D40</f>
        <v>99</v>
      </c>
      <c r="W42" s="178">
        <f t="shared" si="4"/>
        <v>-3</v>
      </c>
      <c r="X42" s="78"/>
      <c r="Z42"/>
      <c r="AA42"/>
      <c r="AB42"/>
      <c r="AC42"/>
      <c r="AD42"/>
      <c r="AE42"/>
    </row>
    <row r="43" spans="1:31" ht="18" customHeight="1">
      <c r="A43" s="24" t="s">
        <v>43</v>
      </c>
      <c r="B43" s="25">
        <v>18792</v>
      </c>
      <c r="C43" s="52" t="s">
        <v>43</v>
      </c>
      <c r="D43" s="128">
        <v>17136</v>
      </c>
      <c r="E43" s="128">
        <f t="shared" si="20"/>
        <v>17106</v>
      </c>
      <c r="F43" s="115">
        <f t="shared" si="21"/>
        <v>8318</v>
      </c>
      <c r="G43" s="115">
        <f t="shared" si="22"/>
        <v>8788</v>
      </c>
      <c r="H43" s="125">
        <f t="shared" si="3"/>
        <v>-30</v>
      </c>
      <c r="I43" s="165">
        <f t="shared" si="0"/>
        <v>-0.1750700280112045</v>
      </c>
      <c r="J43" s="120">
        <v>7142</v>
      </c>
      <c r="K43" s="120">
        <v>7135</v>
      </c>
      <c r="L43" s="85">
        <f t="shared" si="19"/>
        <v>-7</v>
      </c>
      <c r="M43" s="52" t="s">
        <v>43</v>
      </c>
      <c r="N43" s="128">
        <v>17050</v>
      </c>
      <c r="O43" s="128">
        <f t="shared" si="23"/>
        <v>17019</v>
      </c>
      <c r="P43" s="112">
        <v>8279</v>
      </c>
      <c r="Q43" s="112">
        <v>8740</v>
      </c>
      <c r="R43" s="167">
        <f t="shared" si="1"/>
        <v>-31</v>
      </c>
      <c r="S43" s="128">
        <v>86</v>
      </c>
      <c r="T43" s="128">
        <f t="shared" si="24"/>
        <v>87</v>
      </c>
      <c r="U43" s="221">
        <f>'읍면동별인구구성비 (외국인)'!C41</f>
        <v>39</v>
      </c>
      <c r="V43" s="221">
        <f>'읍면동별인구구성비 (외국인)'!D41</f>
        <v>48</v>
      </c>
      <c r="W43" s="178">
        <f t="shared" si="4"/>
        <v>1</v>
      </c>
      <c r="X43" s="78"/>
      <c r="Z43"/>
      <c r="AA43"/>
      <c r="AB43"/>
      <c r="AC43"/>
      <c r="AD43"/>
      <c r="AE43"/>
    </row>
    <row r="44" spans="1:31" ht="18" customHeight="1">
      <c r="A44" s="24"/>
      <c r="B44" s="25"/>
      <c r="C44" s="52" t="s">
        <v>252</v>
      </c>
      <c r="D44" s="128">
        <v>27368</v>
      </c>
      <c r="E44" s="128">
        <f t="shared" si="20"/>
        <v>27562</v>
      </c>
      <c r="F44" s="115">
        <f t="shared" si="21"/>
        <v>13241</v>
      </c>
      <c r="G44" s="115">
        <f t="shared" si="22"/>
        <v>14321</v>
      </c>
      <c r="H44" s="125">
        <f t="shared" si="3"/>
        <v>194</v>
      </c>
      <c r="I44" s="165">
        <f t="shared" si="0"/>
        <v>0.70885705933937448</v>
      </c>
      <c r="J44" s="120">
        <v>11000</v>
      </c>
      <c r="K44" s="120">
        <v>11074</v>
      </c>
      <c r="L44" s="85">
        <f t="shared" si="19"/>
        <v>74</v>
      </c>
      <c r="M44" s="52" t="s">
        <v>252</v>
      </c>
      <c r="N44" s="128">
        <v>26309</v>
      </c>
      <c r="O44" s="128">
        <f t="shared" si="23"/>
        <v>26320</v>
      </c>
      <c r="P44" s="112">
        <v>12790</v>
      </c>
      <c r="Q44" s="112">
        <v>13530</v>
      </c>
      <c r="R44" s="167">
        <f t="shared" si="1"/>
        <v>11</v>
      </c>
      <c r="S44" s="128">
        <v>1059</v>
      </c>
      <c r="T44" s="128">
        <f t="shared" si="24"/>
        <v>1242</v>
      </c>
      <c r="U44" s="221">
        <f>'읍면동별인구구성비 (외국인)'!C42</f>
        <v>451</v>
      </c>
      <c r="V44" s="221">
        <f>'읍면동별인구구성비 (외국인)'!D42</f>
        <v>791</v>
      </c>
      <c r="W44" s="178">
        <f t="shared" si="4"/>
        <v>183</v>
      </c>
      <c r="X44" s="78"/>
      <c r="Z44"/>
      <c r="AA44"/>
      <c r="AB44"/>
      <c r="AC44"/>
      <c r="AD44"/>
      <c r="AE44"/>
    </row>
    <row r="45" spans="1:31" ht="18" customHeight="1">
      <c r="A45" s="24" t="s">
        <v>44</v>
      </c>
      <c r="B45" s="25">
        <v>46338</v>
      </c>
      <c r="C45" s="52" t="s">
        <v>44</v>
      </c>
      <c r="D45" s="128">
        <v>51147</v>
      </c>
      <c r="E45" s="128">
        <f t="shared" si="20"/>
        <v>51177</v>
      </c>
      <c r="F45" s="115">
        <f t="shared" si="21"/>
        <v>25111</v>
      </c>
      <c r="G45" s="115">
        <f t="shared" si="22"/>
        <v>26066</v>
      </c>
      <c r="H45" s="125">
        <f t="shared" si="3"/>
        <v>30</v>
      </c>
      <c r="I45" s="165">
        <f t="shared" si="0"/>
        <v>5.8654466537626848E-2</v>
      </c>
      <c r="J45" s="120">
        <v>19744</v>
      </c>
      <c r="K45" s="120">
        <v>19784</v>
      </c>
      <c r="L45" s="85">
        <f t="shared" si="19"/>
        <v>40</v>
      </c>
      <c r="M45" s="52" t="s">
        <v>44</v>
      </c>
      <c r="N45" s="128">
        <v>50755</v>
      </c>
      <c r="O45" s="128">
        <f t="shared" si="23"/>
        <v>50777</v>
      </c>
      <c r="P45" s="112">
        <v>24914</v>
      </c>
      <c r="Q45" s="112">
        <v>25863</v>
      </c>
      <c r="R45" s="167">
        <f t="shared" si="1"/>
        <v>22</v>
      </c>
      <c r="S45" s="128">
        <v>392</v>
      </c>
      <c r="T45" s="128">
        <f t="shared" si="24"/>
        <v>400</v>
      </c>
      <c r="U45" s="221">
        <f>'읍면동별인구구성비 (외국인)'!C43</f>
        <v>197</v>
      </c>
      <c r="V45" s="221">
        <f>'읍면동별인구구성비 (외국인)'!D43</f>
        <v>203</v>
      </c>
      <c r="W45" s="178">
        <f t="shared" si="4"/>
        <v>8</v>
      </c>
      <c r="X45" s="53"/>
      <c r="Z45"/>
      <c r="AA45"/>
      <c r="AB45"/>
      <c r="AC45"/>
      <c r="AD45"/>
      <c r="AE45"/>
    </row>
    <row r="46" spans="1:31" ht="18" customHeight="1">
      <c r="A46" s="24" t="s">
        <v>45</v>
      </c>
      <c r="B46" s="25">
        <v>49086</v>
      </c>
      <c r="C46" s="52" t="s">
        <v>45</v>
      </c>
      <c r="D46" s="128">
        <v>19754</v>
      </c>
      <c r="E46" s="128">
        <f t="shared" si="20"/>
        <v>19717</v>
      </c>
      <c r="F46" s="115">
        <f t="shared" si="21"/>
        <v>9400</v>
      </c>
      <c r="G46" s="115">
        <f t="shared" si="22"/>
        <v>10317</v>
      </c>
      <c r="H46" s="125">
        <f t="shared" si="3"/>
        <v>-37</v>
      </c>
      <c r="I46" s="165">
        <f t="shared" si="0"/>
        <v>-0.1873038371975296</v>
      </c>
      <c r="J46" s="120">
        <v>6533</v>
      </c>
      <c r="K46" s="120">
        <v>6535</v>
      </c>
      <c r="L46" s="85">
        <f t="shared" si="19"/>
        <v>2</v>
      </c>
      <c r="M46" s="52" t="s">
        <v>45</v>
      </c>
      <c r="N46" s="128">
        <v>19698</v>
      </c>
      <c r="O46" s="128">
        <f t="shared" si="23"/>
        <v>19661</v>
      </c>
      <c r="P46" s="112">
        <v>9378</v>
      </c>
      <c r="Q46" s="112">
        <v>10283</v>
      </c>
      <c r="R46" s="167">
        <f t="shared" si="1"/>
        <v>-37</v>
      </c>
      <c r="S46" s="128">
        <v>56</v>
      </c>
      <c r="T46" s="128">
        <f t="shared" si="24"/>
        <v>56</v>
      </c>
      <c r="U46" s="221">
        <f>'읍면동별인구구성비 (외국인)'!C44</f>
        <v>22</v>
      </c>
      <c r="V46" s="221">
        <f>'읍면동별인구구성비 (외국인)'!D44</f>
        <v>34</v>
      </c>
      <c r="W46" s="178">
        <f t="shared" si="4"/>
        <v>0</v>
      </c>
      <c r="X46" s="53"/>
      <c r="Z46"/>
      <c r="AA46"/>
      <c r="AB46"/>
      <c r="AC46"/>
      <c r="AD46"/>
      <c r="AE46"/>
    </row>
    <row r="47" spans="1:31" ht="18" customHeight="1">
      <c r="A47" s="24" t="s">
        <v>46</v>
      </c>
      <c r="B47" s="25">
        <v>34208</v>
      </c>
      <c r="C47" s="52" t="s">
        <v>46</v>
      </c>
      <c r="D47" s="128">
        <v>32717</v>
      </c>
      <c r="E47" s="128">
        <f t="shared" si="20"/>
        <v>32648</v>
      </c>
      <c r="F47" s="115">
        <f t="shared" si="21"/>
        <v>15803</v>
      </c>
      <c r="G47" s="115">
        <f t="shared" si="22"/>
        <v>16845</v>
      </c>
      <c r="H47" s="125">
        <f t="shared" si="3"/>
        <v>-69</v>
      </c>
      <c r="I47" s="165">
        <f t="shared" si="0"/>
        <v>-0.21089953235321088</v>
      </c>
      <c r="J47" s="120">
        <v>11409</v>
      </c>
      <c r="K47" s="120">
        <v>11408</v>
      </c>
      <c r="L47" s="85">
        <f t="shared" si="19"/>
        <v>-1</v>
      </c>
      <c r="M47" s="52" t="s">
        <v>46</v>
      </c>
      <c r="N47" s="128">
        <v>32628</v>
      </c>
      <c r="O47" s="128">
        <f t="shared" si="23"/>
        <v>32561</v>
      </c>
      <c r="P47" s="112">
        <v>15770</v>
      </c>
      <c r="Q47" s="112">
        <v>16791</v>
      </c>
      <c r="R47" s="167">
        <f t="shared" si="1"/>
        <v>-67</v>
      </c>
      <c r="S47" s="128">
        <v>89</v>
      </c>
      <c r="T47" s="128">
        <f t="shared" si="24"/>
        <v>87</v>
      </c>
      <c r="U47" s="221">
        <f>'읍면동별인구구성비 (외국인)'!C45</f>
        <v>33</v>
      </c>
      <c r="V47" s="221">
        <f>'읍면동별인구구성비 (외국인)'!D45</f>
        <v>54</v>
      </c>
      <c r="W47" s="178">
        <f t="shared" si="4"/>
        <v>-2</v>
      </c>
      <c r="X47" s="53"/>
      <c r="Z47"/>
      <c r="AA47"/>
      <c r="AB47"/>
      <c r="AC47"/>
      <c r="AD47"/>
      <c r="AE47"/>
    </row>
    <row r="48" spans="1:31" ht="18" customHeight="1">
      <c r="A48" s="144"/>
      <c r="B48" s="91"/>
      <c r="C48" s="52" t="s">
        <v>253</v>
      </c>
      <c r="D48" s="128">
        <v>27322</v>
      </c>
      <c r="E48" s="128">
        <f t="shared" si="20"/>
        <v>27312</v>
      </c>
      <c r="F48" s="115">
        <f t="shared" si="21"/>
        <v>13123</v>
      </c>
      <c r="G48" s="115">
        <f t="shared" si="22"/>
        <v>14189</v>
      </c>
      <c r="H48" s="125">
        <f t="shared" si="3"/>
        <v>-10</v>
      </c>
      <c r="I48" s="165">
        <f t="shared" si="0"/>
        <v>-3.6600541688016984E-2</v>
      </c>
      <c r="J48" s="120">
        <v>11088</v>
      </c>
      <c r="K48" s="120">
        <v>11098</v>
      </c>
      <c r="L48" s="85">
        <f t="shared" si="19"/>
        <v>10</v>
      </c>
      <c r="M48" s="52" t="s">
        <v>253</v>
      </c>
      <c r="N48" s="128">
        <v>27196</v>
      </c>
      <c r="O48" s="128">
        <f t="shared" si="23"/>
        <v>27188</v>
      </c>
      <c r="P48" s="112">
        <v>13088</v>
      </c>
      <c r="Q48" s="112">
        <v>14100</v>
      </c>
      <c r="R48" s="167">
        <f t="shared" si="1"/>
        <v>-8</v>
      </c>
      <c r="S48" s="128">
        <v>126</v>
      </c>
      <c r="T48" s="128">
        <f t="shared" si="24"/>
        <v>124</v>
      </c>
      <c r="U48" s="221">
        <f>'읍면동별인구구성비 (외국인)'!C46</f>
        <v>35</v>
      </c>
      <c r="V48" s="221">
        <f>'읍면동별인구구성비 (외국인)'!D46</f>
        <v>89</v>
      </c>
      <c r="W48" s="178">
        <f t="shared" si="4"/>
        <v>-2</v>
      </c>
      <c r="X48" s="53"/>
      <c r="Z48"/>
      <c r="AA48"/>
      <c r="AB48"/>
      <c r="AC48"/>
      <c r="AD48"/>
      <c r="AE48"/>
    </row>
    <row r="49" spans="1:31" ht="18" customHeight="1" thickBot="1">
      <c r="A49" s="28" t="s">
        <v>47</v>
      </c>
      <c r="B49" s="29">
        <v>48383</v>
      </c>
      <c r="C49" s="129" t="s">
        <v>47</v>
      </c>
      <c r="D49" s="130">
        <v>54781</v>
      </c>
      <c r="E49" s="130">
        <f t="shared" si="20"/>
        <v>54722</v>
      </c>
      <c r="F49" s="243">
        <f t="shared" si="21"/>
        <v>26328</v>
      </c>
      <c r="G49" s="243">
        <f t="shared" si="22"/>
        <v>28394</v>
      </c>
      <c r="H49" s="126">
        <f t="shared" si="3"/>
        <v>-59</v>
      </c>
      <c r="I49" s="166">
        <f t="shared" si="0"/>
        <v>-0.10770157536372099</v>
      </c>
      <c r="J49" s="122">
        <v>18782</v>
      </c>
      <c r="K49" s="122">
        <v>18783</v>
      </c>
      <c r="L49" s="93">
        <f t="shared" si="19"/>
        <v>1</v>
      </c>
      <c r="M49" s="92" t="s">
        <v>47</v>
      </c>
      <c r="N49" s="130">
        <v>54567</v>
      </c>
      <c r="O49" s="130">
        <f t="shared" si="23"/>
        <v>54514</v>
      </c>
      <c r="P49" s="113">
        <v>26229</v>
      </c>
      <c r="Q49" s="113">
        <v>28285</v>
      </c>
      <c r="R49" s="164">
        <f t="shared" si="1"/>
        <v>-53</v>
      </c>
      <c r="S49" s="130">
        <v>214</v>
      </c>
      <c r="T49" s="130">
        <f t="shared" si="24"/>
        <v>208</v>
      </c>
      <c r="U49" s="222">
        <f>'읍면동별인구구성비 (외국인)'!C47</f>
        <v>99</v>
      </c>
      <c r="V49" s="222">
        <f>'읍면동별인구구성비 (외국인)'!D47</f>
        <v>109</v>
      </c>
      <c r="W49" s="179">
        <f t="shared" si="4"/>
        <v>-6</v>
      </c>
      <c r="X49" s="94"/>
      <c r="Z49"/>
      <c r="AA49"/>
      <c r="AB49"/>
      <c r="AC49"/>
      <c r="AD49"/>
      <c r="AE49"/>
    </row>
    <row r="50" spans="1:31">
      <c r="A50" s="30" t="s">
        <v>48</v>
      </c>
      <c r="B50" s="30"/>
      <c r="C50" s="30"/>
      <c r="D50" s="30"/>
      <c r="E50" s="30"/>
      <c r="F50" s="30"/>
      <c r="G50" s="30"/>
      <c r="H50" s="46"/>
      <c r="I50" s="31"/>
      <c r="J50" s="31"/>
      <c r="K50" s="31"/>
      <c r="L50" s="31"/>
      <c r="O50" s="14"/>
      <c r="T50" s="14"/>
      <c r="Z50"/>
      <c r="AA50"/>
      <c r="AB50"/>
      <c r="AC50"/>
      <c r="AD50"/>
      <c r="AE50"/>
    </row>
    <row r="51" spans="1:31" ht="34.5" customHeight="1">
      <c r="A51" s="269" t="s">
        <v>49</v>
      </c>
      <c r="B51" s="269"/>
      <c r="C51" s="269"/>
      <c r="D51" s="269"/>
      <c r="E51" s="269"/>
      <c r="F51" s="269"/>
      <c r="G51" s="269"/>
      <c r="H51" s="269"/>
      <c r="I51" s="14"/>
      <c r="J51" s="14"/>
      <c r="K51" s="14"/>
      <c r="L51" s="87"/>
      <c r="Z51"/>
      <c r="AA51"/>
      <c r="AB51"/>
      <c r="AC51"/>
      <c r="AD51"/>
      <c r="AE51"/>
    </row>
    <row r="52" spans="1:31" hidden="1">
      <c r="H52" s="47"/>
      <c r="J52" s="16"/>
      <c r="K52" s="16"/>
      <c r="L52" s="83">
        <v>0</v>
      </c>
      <c r="Z52"/>
      <c r="AA52"/>
      <c r="AB52"/>
      <c r="AC52"/>
      <c r="AD52"/>
      <c r="AE52"/>
    </row>
    <row r="53" spans="1:31" hidden="1">
      <c r="H53" s="48"/>
      <c r="J53" s="17"/>
      <c r="K53" s="17"/>
      <c r="L53" s="83">
        <v>0</v>
      </c>
      <c r="Z53"/>
      <c r="AA53"/>
      <c r="AB53"/>
      <c r="AC53"/>
      <c r="AD53"/>
      <c r="AE53"/>
    </row>
    <row r="54" spans="1:31" hidden="1">
      <c r="H54" s="48"/>
      <c r="J54" s="17"/>
      <c r="K54" s="17"/>
      <c r="L54" s="83">
        <v>0</v>
      </c>
      <c r="Z54"/>
      <c r="AA54"/>
      <c r="AB54"/>
      <c r="AC54"/>
      <c r="AD54"/>
      <c r="AE54"/>
    </row>
    <row r="55" spans="1:31" hidden="1">
      <c r="H55" s="48"/>
      <c r="J55" s="17"/>
      <c r="K55" s="17"/>
      <c r="L55" s="83">
        <v>0</v>
      </c>
      <c r="Z55"/>
      <c r="AA55"/>
      <c r="AB55"/>
      <c r="AC55"/>
      <c r="AD55"/>
      <c r="AE55"/>
    </row>
    <row r="56" spans="1:31" hidden="1">
      <c r="H56" s="48"/>
      <c r="J56" s="17"/>
      <c r="K56" s="17"/>
      <c r="L56" s="83">
        <v>0</v>
      </c>
      <c r="Z56"/>
      <c r="AA56"/>
      <c r="AB56"/>
      <c r="AC56"/>
      <c r="AD56"/>
      <c r="AE56"/>
    </row>
    <row r="57" spans="1:31" hidden="1">
      <c r="H57" s="48"/>
      <c r="J57" s="17"/>
      <c r="K57" s="17"/>
      <c r="L57" s="83">
        <v>0</v>
      </c>
      <c r="Z57"/>
      <c r="AA57"/>
      <c r="AB57"/>
      <c r="AC57"/>
      <c r="AD57"/>
      <c r="AE57"/>
    </row>
    <row r="58" spans="1:31" hidden="1">
      <c r="H58" s="48"/>
      <c r="J58" s="17"/>
      <c r="K58" s="17"/>
      <c r="L58" s="83">
        <v>0</v>
      </c>
      <c r="Z58"/>
      <c r="AA58"/>
      <c r="AB58"/>
      <c r="AC58"/>
      <c r="AD58"/>
      <c r="AE58"/>
    </row>
    <row r="59" spans="1:31" hidden="1">
      <c r="H59" s="48"/>
      <c r="J59" s="17"/>
      <c r="K59" s="17"/>
      <c r="L59" s="83">
        <v>0</v>
      </c>
      <c r="Z59"/>
      <c r="AA59"/>
      <c r="AB59"/>
      <c r="AC59"/>
      <c r="AD59"/>
      <c r="AE59"/>
    </row>
    <row r="60" spans="1:31" hidden="1">
      <c r="H60" s="48"/>
      <c r="J60" s="17"/>
      <c r="K60" s="17"/>
      <c r="L60" s="83">
        <v>0</v>
      </c>
      <c r="Z60"/>
      <c r="AA60"/>
      <c r="AB60"/>
      <c r="AC60"/>
      <c r="AD60"/>
      <c r="AE60"/>
    </row>
    <row r="61" spans="1:31" hidden="1">
      <c r="H61" s="48"/>
      <c r="J61" s="17"/>
      <c r="K61" s="17"/>
      <c r="L61" s="83">
        <v>0</v>
      </c>
      <c r="Z61"/>
      <c r="AA61"/>
      <c r="AB61"/>
      <c r="AC61"/>
      <c r="AD61"/>
      <c r="AE61"/>
    </row>
    <row r="62" spans="1:31" hidden="1">
      <c r="H62" s="48"/>
      <c r="J62" s="17"/>
      <c r="K62" s="17"/>
      <c r="L62" s="83">
        <v>0</v>
      </c>
      <c r="Z62"/>
      <c r="AA62"/>
      <c r="AB62"/>
      <c r="AC62"/>
      <c r="AD62"/>
      <c r="AE62"/>
    </row>
    <row r="63" spans="1:31" hidden="1">
      <c r="H63" s="48"/>
      <c r="J63" s="17"/>
      <c r="K63" s="17"/>
      <c r="L63" s="83">
        <v>0</v>
      </c>
      <c r="Z63"/>
      <c r="AA63"/>
      <c r="AB63"/>
      <c r="AC63"/>
      <c r="AD63"/>
      <c r="AE63"/>
    </row>
    <row r="64" spans="1:31" hidden="1">
      <c r="H64" s="49"/>
      <c r="J64" s="18"/>
      <c r="K64" s="18"/>
      <c r="L64" s="83">
        <v>0</v>
      </c>
      <c r="Z64"/>
      <c r="AA64"/>
      <c r="AB64"/>
      <c r="AC64"/>
      <c r="AD64"/>
      <c r="AE64"/>
    </row>
    <row r="65" spans="8:31" hidden="1">
      <c r="H65" s="48"/>
      <c r="J65" s="17"/>
      <c r="K65" s="17"/>
      <c r="L65" s="83">
        <v>0</v>
      </c>
      <c r="Z65"/>
      <c r="AA65"/>
      <c r="AB65"/>
      <c r="AC65"/>
      <c r="AD65"/>
      <c r="AE65"/>
    </row>
    <row r="66" spans="8:31" hidden="1">
      <c r="H66" s="48"/>
      <c r="J66" s="17"/>
      <c r="K66" s="17"/>
      <c r="L66" s="83">
        <v>0</v>
      </c>
      <c r="Z66"/>
      <c r="AA66"/>
      <c r="AB66"/>
      <c r="AC66"/>
      <c r="AD66"/>
      <c r="AE66"/>
    </row>
    <row r="67" spans="8:31" hidden="1">
      <c r="H67" s="48"/>
      <c r="J67" s="17"/>
      <c r="K67" s="17"/>
      <c r="L67" s="83">
        <v>0</v>
      </c>
      <c r="Z67"/>
      <c r="AA67"/>
      <c r="AB67"/>
      <c r="AC67"/>
      <c r="AD67"/>
      <c r="AE67"/>
    </row>
    <row r="68" spans="8:31" hidden="1">
      <c r="H68" s="48"/>
      <c r="J68" s="17"/>
      <c r="K68" s="17"/>
      <c r="L68" s="83">
        <v>0</v>
      </c>
      <c r="Z68"/>
      <c r="AA68"/>
      <c r="AB68"/>
      <c r="AC68"/>
      <c r="AD68"/>
      <c r="AE68"/>
    </row>
    <row r="69" spans="8:31" hidden="1">
      <c r="H69" s="48"/>
      <c r="J69" s="17"/>
      <c r="K69" s="17"/>
      <c r="L69" s="83">
        <v>0</v>
      </c>
      <c r="Z69"/>
      <c r="AA69"/>
      <c r="AB69"/>
      <c r="AC69"/>
      <c r="AD69"/>
      <c r="AE69"/>
    </row>
    <row r="70" spans="8:31" hidden="1">
      <c r="H70" s="48"/>
      <c r="J70" s="17"/>
      <c r="K70" s="17"/>
      <c r="L70" s="83">
        <v>0</v>
      </c>
      <c r="Z70"/>
      <c r="AA70"/>
      <c r="AB70"/>
      <c r="AC70"/>
      <c r="AD70"/>
      <c r="AE70"/>
    </row>
    <row r="71" spans="8:31" hidden="1">
      <c r="H71" s="48"/>
      <c r="J71" s="17"/>
      <c r="K71" s="17"/>
      <c r="L71" s="83">
        <v>0</v>
      </c>
      <c r="Z71"/>
      <c r="AA71"/>
      <c r="AB71"/>
      <c r="AC71"/>
      <c r="AD71"/>
      <c r="AE71"/>
    </row>
    <row r="72" spans="8:31" hidden="1">
      <c r="H72" s="48"/>
      <c r="J72" s="17"/>
      <c r="K72" s="17"/>
      <c r="L72" s="83">
        <v>0</v>
      </c>
      <c r="Z72"/>
      <c r="AA72"/>
      <c r="AB72"/>
      <c r="AC72"/>
      <c r="AD72"/>
      <c r="AE72"/>
    </row>
    <row r="73" spans="8:31" hidden="1">
      <c r="H73" s="48"/>
      <c r="J73" s="17"/>
      <c r="K73" s="17"/>
      <c r="L73" s="83">
        <v>0</v>
      </c>
      <c r="Z73"/>
      <c r="AA73"/>
      <c r="AB73"/>
      <c r="AC73"/>
      <c r="AD73"/>
      <c r="AE73"/>
    </row>
    <row r="74" spans="8:31" hidden="1">
      <c r="H74" s="48"/>
      <c r="J74" s="17"/>
      <c r="K74" s="17"/>
      <c r="L74" s="83">
        <v>0</v>
      </c>
      <c r="Z74"/>
      <c r="AA74"/>
      <c r="AB74"/>
      <c r="AC74"/>
      <c r="AD74"/>
      <c r="AE74"/>
    </row>
    <row r="75" spans="8:31" hidden="1">
      <c r="H75" s="48"/>
      <c r="J75" s="17"/>
      <c r="K75" s="17"/>
      <c r="L75" s="83">
        <v>0</v>
      </c>
      <c r="Z75"/>
      <c r="AA75"/>
      <c r="AB75"/>
      <c r="AC75"/>
      <c r="AD75"/>
      <c r="AE75"/>
    </row>
    <row r="76" spans="8:31" hidden="1">
      <c r="H76" s="49"/>
      <c r="J76" s="18"/>
      <c r="K76" s="18"/>
      <c r="L76" s="83">
        <v>0</v>
      </c>
      <c r="Z76"/>
      <c r="AA76"/>
      <c r="AB76"/>
      <c r="AC76"/>
      <c r="AD76"/>
      <c r="AE76"/>
    </row>
    <row r="77" spans="8:31" hidden="1">
      <c r="H77" s="48"/>
      <c r="J77" s="17"/>
      <c r="K77" s="17"/>
      <c r="L77" s="83">
        <v>0</v>
      </c>
      <c r="Z77"/>
      <c r="AA77"/>
      <c r="AB77"/>
      <c r="AC77"/>
      <c r="AD77"/>
      <c r="AE77"/>
    </row>
    <row r="78" spans="8:31" hidden="1">
      <c r="H78" s="48"/>
      <c r="J78" s="17"/>
      <c r="K78" s="17"/>
      <c r="L78" s="83">
        <v>0</v>
      </c>
      <c r="Z78"/>
      <c r="AA78"/>
      <c r="AB78"/>
      <c r="AC78"/>
      <c r="AD78"/>
      <c r="AE78"/>
    </row>
    <row r="79" spans="8:31" hidden="1">
      <c r="H79" s="48"/>
      <c r="J79" s="17"/>
      <c r="K79" s="17"/>
      <c r="L79" s="83">
        <v>0</v>
      </c>
      <c r="Z79"/>
      <c r="AA79"/>
      <c r="AB79"/>
      <c r="AC79"/>
      <c r="AD79"/>
      <c r="AE79"/>
    </row>
    <row r="80" spans="8:31" hidden="1">
      <c r="H80" s="48"/>
      <c r="J80" s="17"/>
      <c r="K80" s="17"/>
      <c r="L80" s="83">
        <v>0</v>
      </c>
      <c r="Z80"/>
      <c r="AA80"/>
      <c r="AB80"/>
      <c r="AC80"/>
      <c r="AD80"/>
      <c r="AE80"/>
    </row>
    <row r="81" spans="1:31" hidden="1">
      <c r="H81" s="48"/>
      <c r="J81" s="17"/>
      <c r="K81" s="17"/>
      <c r="L81" s="83">
        <v>0</v>
      </c>
      <c r="Z81"/>
      <c r="AA81"/>
      <c r="AB81"/>
      <c r="AC81"/>
      <c r="AD81"/>
      <c r="AE81"/>
    </row>
    <row r="82" spans="1:31" hidden="1">
      <c r="H82" s="48"/>
      <c r="J82" s="17"/>
      <c r="K82" s="17"/>
      <c r="L82" s="83">
        <v>0</v>
      </c>
      <c r="Z82"/>
      <c r="AA82"/>
      <c r="AB82"/>
      <c r="AC82"/>
      <c r="AD82"/>
      <c r="AE82"/>
    </row>
    <row r="83" spans="1:31" hidden="1">
      <c r="H83" s="48"/>
      <c r="J83" s="17"/>
      <c r="K83" s="17"/>
      <c r="L83" s="83">
        <v>0</v>
      </c>
      <c r="Z83"/>
      <c r="AA83"/>
      <c r="AB83"/>
      <c r="AC83"/>
      <c r="AD83"/>
      <c r="AE83"/>
    </row>
    <row r="84" spans="1:31" hidden="1">
      <c r="H84" s="48"/>
      <c r="J84" s="17"/>
      <c r="K84" s="17"/>
      <c r="L84" s="83">
        <v>0</v>
      </c>
      <c r="Z84"/>
      <c r="AA84"/>
      <c r="AB84"/>
      <c r="AC84"/>
      <c r="AD84"/>
      <c r="AE84"/>
    </row>
    <row r="85" spans="1:31" ht="14.25" hidden="1" thickBot="1">
      <c r="H85" s="50"/>
      <c r="J85" s="19"/>
      <c r="K85" s="19"/>
      <c r="L85" s="83">
        <v>0</v>
      </c>
      <c r="Z85"/>
      <c r="AA85"/>
      <c r="AB85"/>
      <c r="AC85"/>
      <c r="AD85"/>
      <c r="AE85"/>
    </row>
    <row r="86" spans="1:31" ht="14.25" hidden="1" thickBot="1">
      <c r="H86" s="50"/>
      <c r="L86" s="83">
        <v>0</v>
      </c>
      <c r="Z86"/>
      <c r="AA86"/>
      <c r="AB86"/>
      <c r="AC86"/>
      <c r="AD86"/>
      <c r="AE86"/>
    </row>
    <row r="87" spans="1:31" hidden="1">
      <c r="L87" s="83">
        <v>43</v>
      </c>
      <c r="Z87"/>
      <c r="AA87"/>
      <c r="AB87"/>
      <c r="AC87"/>
      <c r="AD87"/>
      <c r="AE87"/>
    </row>
    <row r="88" spans="1:31" hidden="1">
      <c r="L88" s="83">
        <v>169</v>
      </c>
      <c r="Z88"/>
      <c r="AA88"/>
      <c r="AB88"/>
      <c r="AC88"/>
      <c r="AD88"/>
      <c r="AE88"/>
    </row>
    <row r="89" spans="1:31">
      <c r="Z89"/>
      <c r="AA89"/>
      <c r="AB89"/>
      <c r="AC89"/>
      <c r="AD89"/>
      <c r="AE89"/>
    </row>
    <row r="90" spans="1:31" ht="9.75" customHeight="1">
      <c r="Z90"/>
      <c r="AA90"/>
      <c r="AB90"/>
      <c r="AC90"/>
      <c r="AD90"/>
      <c r="AE90"/>
    </row>
    <row r="91" spans="1:31">
      <c r="A91" s="41" t="s">
        <v>228</v>
      </c>
      <c r="Z91"/>
      <c r="AA91"/>
      <c r="AB91"/>
      <c r="AC91"/>
      <c r="AD91"/>
      <c r="AE91"/>
    </row>
    <row r="92" spans="1:31">
      <c r="Z92"/>
      <c r="AA92"/>
      <c r="AB92"/>
      <c r="AC92"/>
      <c r="AD92"/>
      <c r="AE92"/>
    </row>
  </sheetData>
  <sheetProtection selectLockedCells="1"/>
  <mergeCells count="23">
    <mergeCell ref="M2:W2"/>
    <mergeCell ref="A51:H51"/>
    <mergeCell ref="I3:L3"/>
    <mergeCell ref="A2:L2"/>
    <mergeCell ref="A24:A25"/>
    <mergeCell ref="A27:A28"/>
    <mergeCell ref="B27:B28"/>
    <mergeCell ref="A33:A35"/>
    <mergeCell ref="B33:B35"/>
    <mergeCell ref="B24:B25"/>
    <mergeCell ref="A6:B6"/>
    <mergeCell ref="C5:C6"/>
    <mergeCell ref="E5:G5"/>
    <mergeCell ref="O5:Q5"/>
    <mergeCell ref="T5:V5"/>
    <mergeCell ref="X5:X6"/>
    <mergeCell ref="M5:M6"/>
    <mergeCell ref="H5:H6"/>
    <mergeCell ref="I5:I6"/>
    <mergeCell ref="L5:L6"/>
    <mergeCell ref="K5:K6"/>
    <mergeCell ref="R5:R6"/>
    <mergeCell ref="W5:W6"/>
  </mergeCells>
  <phoneticPr fontId="6" type="noConversion"/>
  <conditionalFormatting sqref="R7:R49 W7:W49">
    <cfRule type="expression" dxfId="2" priority="3">
      <formula>R7&lt;0</formula>
    </cfRule>
  </conditionalFormatting>
  <conditionalFormatting sqref="H23:H37 H39:H49 H9:H21">
    <cfRule type="top10" dxfId="1" priority="4" bottom="1" rank="1"/>
    <cfRule type="top10" dxfId="0" priority="5" rank="1"/>
  </conditionalFormatting>
  <printOptions horizontalCentered="1"/>
  <pageMargins left="0.27559055118110237" right="0.27559055118110237" top="0.82677165354330717" bottom="0.59055118110236227" header="0" footer="0"/>
  <pageSetup paperSize="9" scale="58" orientation="landscape" r:id="rId1"/>
  <headerFooter alignWithMargins="0"/>
  <colBreaks count="1" manualBreakCount="1">
    <brk id="12" max="1048575" man="1"/>
  </colBreaks>
  <ignoredErrors>
    <ignoredError sqref="L49:M49 L23:M37 L45:M45 L39:M42 M47 M43 M46 M22 M38" formula="1"/>
    <ignoredError sqref="L38" formula="1" unlockedFormula="1"/>
    <ignoredError sqref="R38 W38 W22 R14:R15 R9:R12 R16:R2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47"/>
  <sheetViews>
    <sheetView zoomScale="130" zoomScaleNormal="130" zoomScaleSheetLayoutView="100" workbookViewId="0">
      <selection activeCell="A2" sqref="A2:F2"/>
    </sheetView>
  </sheetViews>
  <sheetFormatPr defaultColWidth="9" defaultRowHeight="13.5"/>
  <cols>
    <col min="1" max="5" width="13" style="9" customWidth="1"/>
    <col min="6" max="6" width="11" style="9" customWidth="1"/>
    <col min="7" max="16384" width="9" style="9"/>
  </cols>
  <sheetData>
    <row r="1" spans="1:7" ht="12" customHeight="1"/>
    <row r="2" spans="1:7" ht="28.5" customHeight="1">
      <c r="A2" s="288" t="s">
        <v>336</v>
      </c>
      <c r="B2" s="288"/>
      <c r="C2" s="288"/>
      <c r="D2" s="288"/>
      <c r="E2" s="288"/>
      <c r="F2" s="288"/>
      <c r="G2" s="51" t="s">
        <v>278</v>
      </c>
    </row>
    <row r="3" spans="1:7" ht="21" customHeight="1" thickBot="1">
      <c r="A3" s="1"/>
      <c r="B3" s="1"/>
      <c r="C3" s="1"/>
      <c r="D3" s="1"/>
      <c r="E3" s="32"/>
      <c r="F3" s="55" t="s">
        <v>11</v>
      </c>
    </row>
    <row r="4" spans="1:7" ht="27.75" customHeight="1" thickBot="1">
      <c r="A4" s="73" t="s">
        <v>57</v>
      </c>
      <c r="B4" s="74" t="s">
        <v>12</v>
      </c>
      <c r="C4" s="74" t="s">
        <v>13</v>
      </c>
      <c r="D4" s="74" t="s">
        <v>4</v>
      </c>
      <c r="E4" s="74" t="s">
        <v>1</v>
      </c>
      <c r="F4" s="75" t="s">
        <v>263</v>
      </c>
    </row>
    <row r="5" spans="1:7" ht="19.5" customHeight="1" thickTop="1">
      <c r="A5" s="131" t="s">
        <v>14</v>
      </c>
      <c r="B5" s="132">
        <f>'2026년 3월 말 인구'!O7</f>
        <v>1090420</v>
      </c>
      <c r="C5" s="132">
        <f>'2026년 3월 말 인구'!P7</f>
        <v>539956</v>
      </c>
      <c r="D5" s="132">
        <f>'2026년 3월 말 인구'!Q7</f>
        <v>550464</v>
      </c>
      <c r="E5" s="132">
        <f>'2026년 3월 말 인구'!K7</f>
        <v>450227</v>
      </c>
      <c r="F5" s="133">
        <v>100</v>
      </c>
    </row>
    <row r="6" spans="1:7" ht="19.5" customHeight="1">
      <c r="A6" s="135" t="s">
        <v>58</v>
      </c>
      <c r="B6" s="134">
        <f>'2026년 3월 말 인구'!O8</f>
        <v>284132</v>
      </c>
      <c r="C6" s="134">
        <f>'2026년 3월 말 인구'!P8</f>
        <v>145311</v>
      </c>
      <c r="D6" s="134">
        <f>'2026년 3월 말 인구'!Q8</f>
        <v>138821</v>
      </c>
      <c r="E6" s="134">
        <f>'2026년 3월 말 인구'!K8</f>
        <v>130602</v>
      </c>
      <c r="F6" s="136">
        <f>B6/$B$5*100</f>
        <v>26.057115606830394</v>
      </c>
    </row>
    <row r="7" spans="1:7" ht="19.5" customHeight="1">
      <c r="A7" s="137" t="s">
        <v>59</v>
      </c>
      <c r="B7" s="138">
        <f>'2026년 3월 말 인구'!O9</f>
        <v>30699</v>
      </c>
      <c r="C7" s="292">
        <f>'2026년 3월 말 인구'!P9</f>
        <v>15879</v>
      </c>
      <c r="D7" s="292">
        <f>'2026년 3월 말 인구'!Q9</f>
        <v>14820</v>
      </c>
      <c r="E7" s="292">
        <f>'2026년 3월 말 인구'!K9</f>
        <v>14124</v>
      </c>
      <c r="F7" s="139">
        <f>B7/$B$5*100</f>
        <v>2.8153372095155995</v>
      </c>
    </row>
    <row r="8" spans="1:7" s="33" customFormat="1" ht="19.5" customHeight="1">
      <c r="A8" s="140" t="s">
        <v>159</v>
      </c>
      <c r="B8" s="138">
        <f>'2026년 3월 말 인구'!O10</f>
        <v>34530</v>
      </c>
      <c r="C8" s="292">
        <f>'2026년 3월 말 인구'!P10</f>
        <v>17779</v>
      </c>
      <c r="D8" s="292">
        <f>'2026년 3월 말 인구'!Q10</f>
        <v>16751</v>
      </c>
      <c r="E8" s="292">
        <f>'2026년 3월 말 인구'!K10</f>
        <v>15905</v>
      </c>
      <c r="F8" s="139">
        <f>B8/$B$5*100</f>
        <v>3.1666697235927437</v>
      </c>
    </row>
    <row r="9" spans="1:7" s="33" customFormat="1" ht="19.5" customHeight="1">
      <c r="A9" s="140" t="s">
        <v>158</v>
      </c>
      <c r="B9" s="138">
        <f>'2026년 3월 말 인구'!O11</f>
        <v>18741</v>
      </c>
      <c r="C9" s="292">
        <f>'2026년 3월 말 인구'!P11</f>
        <v>9668</v>
      </c>
      <c r="D9" s="292">
        <f>'2026년 3월 말 인구'!Q11</f>
        <v>9073</v>
      </c>
      <c r="E9" s="292">
        <f>'2026년 3월 말 인구'!K11</f>
        <v>8846</v>
      </c>
      <c r="F9" s="139">
        <f>B9/$B$5*100</f>
        <v>1.7186955485042461</v>
      </c>
    </row>
    <row r="10" spans="1:7" ht="19.5" customHeight="1">
      <c r="A10" s="137" t="s">
        <v>239</v>
      </c>
      <c r="B10" s="138">
        <f>'2026년 3월 말 인구'!O12</f>
        <v>23430</v>
      </c>
      <c r="C10" s="292">
        <f>'2026년 3월 말 인구'!P12</f>
        <v>11863</v>
      </c>
      <c r="D10" s="292">
        <f>'2026년 3월 말 인구'!Q12</f>
        <v>11567</v>
      </c>
      <c r="E10" s="292">
        <f>'2026년 3월 말 인구'!K12</f>
        <v>9958</v>
      </c>
      <c r="F10" s="139">
        <f t="shared" ref="F10:F35" si="0">B10/$B$5*100</f>
        <v>2.1487133398140164</v>
      </c>
    </row>
    <row r="11" spans="1:7" ht="19.5" customHeight="1">
      <c r="A11" s="137" t="s">
        <v>326</v>
      </c>
      <c r="B11" s="138">
        <f>'2026년 3월 말 인구'!O13</f>
        <v>21286</v>
      </c>
      <c r="C11" s="292">
        <f>'2026년 3월 말 인구'!P13</f>
        <v>11180</v>
      </c>
      <c r="D11" s="292">
        <f>'2026년 3월 말 인구'!Q13</f>
        <v>10106</v>
      </c>
      <c r="E11" s="292">
        <f>'2026년 3월 말 인구'!K13</f>
        <v>10503</v>
      </c>
      <c r="F11" s="139">
        <f t="shared" ref="F11" si="1">B11/$B$5*100</f>
        <v>1.9520918545147741</v>
      </c>
    </row>
    <row r="12" spans="1:7" ht="19.5" customHeight="1">
      <c r="A12" s="137" t="s">
        <v>60</v>
      </c>
      <c r="B12" s="138">
        <f>'2026년 3월 말 인구'!O14</f>
        <v>7400</v>
      </c>
      <c r="C12" s="292">
        <f>'2026년 3월 말 인구'!P14</f>
        <v>3901</v>
      </c>
      <c r="D12" s="292">
        <f>'2026년 3월 말 인구'!Q14</f>
        <v>3499</v>
      </c>
      <c r="E12" s="292">
        <f>'2026년 3월 말 인구'!K14</f>
        <v>3844</v>
      </c>
      <c r="F12" s="139">
        <f t="shared" si="0"/>
        <v>0.67863758918581829</v>
      </c>
    </row>
    <row r="13" spans="1:7" ht="19.5" customHeight="1">
      <c r="A13" s="137" t="s">
        <v>61</v>
      </c>
      <c r="B13" s="138">
        <f>'2026년 3월 말 인구'!O15</f>
        <v>7505</v>
      </c>
      <c r="C13" s="292">
        <f>'2026년 3월 말 인구'!P15</f>
        <v>4101</v>
      </c>
      <c r="D13" s="292">
        <f>'2026년 3월 말 인구'!Q15</f>
        <v>3404</v>
      </c>
      <c r="E13" s="292">
        <f>'2026년 3월 말 인구'!K15</f>
        <v>4210</v>
      </c>
      <c r="F13" s="139">
        <f t="shared" si="0"/>
        <v>0.68826690632967114</v>
      </c>
    </row>
    <row r="14" spans="1:7" ht="19.5" customHeight="1">
      <c r="A14" s="137" t="s">
        <v>62</v>
      </c>
      <c r="B14" s="138">
        <f>'2026년 3월 말 인구'!O16</f>
        <v>26798</v>
      </c>
      <c r="C14" s="292">
        <f>'2026년 3월 말 인구'!P16</f>
        <v>13552</v>
      </c>
      <c r="D14" s="292">
        <f>'2026년 3월 말 인구'!Q16</f>
        <v>13246</v>
      </c>
      <c r="E14" s="292">
        <f>'2026년 3월 말 인구'!K16</f>
        <v>13647</v>
      </c>
      <c r="F14" s="139">
        <f t="shared" si="0"/>
        <v>2.4575851506758863</v>
      </c>
    </row>
    <row r="15" spans="1:7" ht="19.5" customHeight="1">
      <c r="A15" s="137" t="s">
        <v>254</v>
      </c>
      <c r="B15" s="138">
        <f>'2026년 3월 말 인구'!O17</f>
        <v>34606</v>
      </c>
      <c r="C15" s="292">
        <f>'2026년 3월 말 인구'!P17</f>
        <v>17446</v>
      </c>
      <c r="D15" s="292">
        <f>'2026년 3월 말 인구'!Q17</f>
        <v>17160</v>
      </c>
      <c r="E15" s="292">
        <f>'2026년 3월 말 인구'!K17</f>
        <v>15801</v>
      </c>
      <c r="F15" s="139">
        <f>B15/$B$5*100</f>
        <v>3.1736395150492474</v>
      </c>
    </row>
    <row r="16" spans="1:7" ht="19.5" customHeight="1">
      <c r="A16" s="137" t="s">
        <v>255</v>
      </c>
      <c r="B16" s="138">
        <f>'2026년 3월 말 인구'!O18</f>
        <v>15285</v>
      </c>
      <c r="C16" s="292">
        <f>'2026년 3월 말 인구'!P18</f>
        <v>7627</v>
      </c>
      <c r="D16" s="292">
        <f>'2026년 3월 말 인구'!Q18</f>
        <v>7658</v>
      </c>
      <c r="E16" s="292">
        <f>'2026년 3월 말 인구'!K18</f>
        <v>6250</v>
      </c>
      <c r="F16" s="139">
        <f t="shared" si="0"/>
        <v>1.4017534527980045</v>
      </c>
    </row>
    <row r="17" spans="1:6" ht="19.5" customHeight="1">
      <c r="A17" s="137" t="s">
        <v>315</v>
      </c>
      <c r="B17" s="138">
        <f>'2026년 3월 말 인구'!O19</f>
        <v>13376</v>
      </c>
      <c r="C17" s="292">
        <f>'2026년 3월 말 인구'!P19</f>
        <v>6788</v>
      </c>
      <c r="D17" s="292">
        <f>'2026년 3월 말 인구'!Q19</f>
        <v>6588</v>
      </c>
      <c r="E17" s="292">
        <f>'2026년 3월 말 인구'!K19</f>
        <v>6529</v>
      </c>
      <c r="F17" s="139">
        <f t="shared" si="0"/>
        <v>1.2266832963445278</v>
      </c>
    </row>
    <row r="18" spans="1:6" ht="19.5" customHeight="1">
      <c r="A18" s="137" t="s">
        <v>317</v>
      </c>
      <c r="B18" s="138">
        <f>'2026년 3월 말 인구'!O20</f>
        <v>38223</v>
      </c>
      <c r="C18" s="292">
        <f>'2026년 3월 말 인구'!P20</f>
        <v>19217</v>
      </c>
      <c r="D18" s="292">
        <f>'2026년 3월 말 인구'!Q20</f>
        <v>19006</v>
      </c>
      <c r="E18" s="292">
        <f>'2026년 3월 말 인구'!K20</f>
        <v>14880</v>
      </c>
      <c r="F18" s="139">
        <f t="shared" si="0"/>
        <v>3.5053465637093968</v>
      </c>
    </row>
    <row r="19" spans="1:6" ht="19.5" customHeight="1">
      <c r="A19" s="137" t="s">
        <v>63</v>
      </c>
      <c r="B19" s="138">
        <f>'2026년 3월 말 인구'!O21</f>
        <v>12253</v>
      </c>
      <c r="C19" s="292">
        <f>'2026년 3월 말 인구'!P21</f>
        <v>6310</v>
      </c>
      <c r="D19" s="292">
        <f>'2026년 3월 말 인구'!Q21</f>
        <v>5943</v>
      </c>
      <c r="E19" s="292">
        <f>'2026년 3월 말 인구'!K21</f>
        <v>6105</v>
      </c>
      <c r="F19" s="139">
        <f t="shared" si="0"/>
        <v>1.1236954567964637</v>
      </c>
    </row>
    <row r="20" spans="1:6" ht="19.5" customHeight="1">
      <c r="A20" s="135" t="s">
        <v>64</v>
      </c>
      <c r="B20" s="134">
        <f>'2026년 3월 말 인구'!O22</f>
        <v>434263</v>
      </c>
      <c r="C20" s="134">
        <f>'2026년 3월 말 인구'!P22</f>
        <v>213707</v>
      </c>
      <c r="D20" s="134">
        <f>'2026년 3월 말 인구'!Q22</f>
        <v>220556</v>
      </c>
      <c r="E20" s="134">
        <f>'2026년 3월 말 인구'!K22</f>
        <v>177603</v>
      </c>
      <c r="F20" s="136">
        <f t="shared" si="0"/>
        <v>39.825296674675812</v>
      </c>
    </row>
    <row r="21" spans="1:6" ht="19.5" customHeight="1">
      <c r="A21" s="137" t="s">
        <v>65</v>
      </c>
      <c r="B21" s="138">
        <f>'2026년 3월 말 인구'!O23</f>
        <v>36008</v>
      </c>
      <c r="C21" s="292">
        <f>'2026년 3월 말 인구'!P23</f>
        <v>17939</v>
      </c>
      <c r="D21" s="292">
        <f>'2026년 3월 말 인구'!Q23</f>
        <v>18069</v>
      </c>
      <c r="E21" s="292">
        <f>'2026년 3월 말 인구'!K23</f>
        <v>16037</v>
      </c>
      <c r="F21" s="139">
        <f t="shared" si="0"/>
        <v>3.3022138258652625</v>
      </c>
    </row>
    <row r="22" spans="1:6" ht="19.5" customHeight="1">
      <c r="A22" s="137" t="s">
        <v>195</v>
      </c>
      <c r="B22" s="138">
        <f>'2026년 3월 말 인구'!O24</f>
        <v>34191</v>
      </c>
      <c r="C22" s="292">
        <f>'2026년 3월 말 인구'!P24</f>
        <v>16951</v>
      </c>
      <c r="D22" s="292">
        <f>'2026년 3월 말 인구'!Q24</f>
        <v>17240</v>
      </c>
      <c r="E22" s="292">
        <f>'2026년 3월 말 인구'!K24</f>
        <v>13819</v>
      </c>
      <c r="F22" s="139">
        <f>B22/$B$5*100</f>
        <v>3.1355807853854478</v>
      </c>
    </row>
    <row r="23" spans="1:6" ht="19.5" customHeight="1">
      <c r="A23" s="137" t="s">
        <v>204</v>
      </c>
      <c r="B23" s="138">
        <f>'2026년 3월 말 인구'!O25</f>
        <v>19086</v>
      </c>
      <c r="C23" s="292">
        <f>'2026년 3월 말 인구'!P25</f>
        <v>9391</v>
      </c>
      <c r="D23" s="292">
        <f>'2026년 3월 말 인구'!Q25</f>
        <v>9695</v>
      </c>
      <c r="E23" s="292">
        <f>'2026년 3월 말 인구'!K25</f>
        <v>7964</v>
      </c>
      <c r="F23" s="139">
        <f t="shared" si="0"/>
        <v>1.7503347334054769</v>
      </c>
    </row>
    <row r="24" spans="1:6" ht="19.5" customHeight="1">
      <c r="A24" s="137" t="s">
        <v>66</v>
      </c>
      <c r="B24" s="138">
        <f>'2026년 3월 말 인구'!O26</f>
        <v>39810</v>
      </c>
      <c r="C24" s="292">
        <f>'2026년 3월 말 인구'!P26</f>
        <v>20122</v>
      </c>
      <c r="D24" s="292">
        <f>'2026년 3월 말 인구'!Q26</f>
        <v>19688</v>
      </c>
      <c r="E24" s="292">
        <f>'2026년 3월 말 인구'!K26</f>
        <v>18077</v>
      </c>
      <c r="F24" s="139">
        <f t="shared" si="0"/>
        <v>3.6508868142550575</v>
      </c>
    </row>
    <row r="25" spans="1:6" ht="19.5" customHeight="1">
      <c r="A25" s="137" t="s">
        <v>205</v>
      </c>
      <c r="B25" s="138">
        <f>'2026년 3월 말 인구'!O27</f>
        <v>12467</v>
      </c>
      <c r="C25" s="292">
        <f>'2026년 3월 말 인구'!P27</f>
        <v>6427</v>
      </c>
      <c r="D25" s="292">
        <f>'2026년 3월 말 인구'!Q27</f>
        <v>6040</v>
      </c>
      <c r="E25" s="292">
        <f>'2026년 3월 말 인구'!K27</f>
        <v>6142</v>
      </c>
      <c r="F25" s="139">
        <f t="shared" si="0"/>
        <v>1.143320922213459</v>
      </c>
    </row>
    <row r="26" spans="1:6" ht="19.5" customHeight="1">
      <c r="A26" s="137" t="s">
        <v>206</v>
      </c>
      <c r="B26" s="138">
        <f>'2026년 3월 말 인구'!O28</f>
        <v>32429</v>
      </c>
      <c r="C26" s="292">
        <f>'2026년 3월 말 인구'!P28</f>
        <v>15999</v>
      </c>
      <c r="D26" s="292">
        <f>'2026년 3월 말 인구'!Q28</f>
        <v>16430</v>
      </c>
      <c r="E26" s="292">
        <f>'2026년 3월 말 인구'!K28</f>
        <v>12574</v>
      </c>
      <c r="F26" s="139">
        <f t="shared" si="0"/>
        <v>2.9739916729333649</v>
      </c>
    </row>
    <row r="27" spans="1:6" ht="19.5" customHeight="1">
      <c r="A27" s="137" t="s">
        <v>68</v>
      </c>
      <c r="B27" s="138">
        <f>'2026년 3월 말 인구'!O29</f>
        <v>20634</v>
      </c>
      <c r="C27" s="292">
        <f>'2026년 3월 말 인구'!P29</f>
        <v>10194</v>
      </c>
      <c r="D27" s="292">
        <f>'2026년 3월 말 인구'!Q29</f>
        <v>10440</v>
      </c>
      <c r="E27" s="292">
        <f>'2026년 3월 말 인구'!K29</f>
        <v>9117</v>
      </c>
      <c r="F27" s="139">
        <f t="shared" si="0"/>
        <v>1.892298380440564</v>
      </c>
    </row>
    <row r="28" spans="1:6" ht="19.5" customHeight="1">
      <c r="A28" s="137" t="s">
        <v>213</v>
      </c>
      <c r="B28" s="138">
        <f>'2026년 3월 말 인구'!O30</f>
        <v>24492</v>
      </c>
      <c r="C28" s="292">
        <f>'2026년 3월 말 인구'!P30</f>
        <v>12405</v>
      </c>
      <c r="D28" s="292">
        <f>'2026년 3월 말 인구'!Q30</f>
        <v>12087</v>
      </c>
      <c r="E28" s="292">
        <f>'2026년 3월 말 인구'!K30</f>
        <v>11027</v>
      </c>
      <c r="F28" s="139">
        <f t="shared" si="0"/>
        <v>2.2461070046404137</v>
      </c>
    </row>
    <row r="29" spans="1:6" ht="19.5" customHeight="1">
      <c r="A29" s="137" t="s">
        <v>207</v>
      </c>
      <c r="B29" s="138">
        <f>'2026년 3월 말 인구'!O31</f>
        <v>38279</v>
      </c>
      <c r="C29" s="292">
        <f>'2026년 3월 말 인구'!P31</f>
        <v>18342</v>
      </c>
      <c r="D29" s="292">
        <f>'2026년 3월 말 인구'!Q31</f>
        <v>19937</v>
      </c>
      <c r="E29" s="292">
        <f>'2026년 3월 말 인구'!K31</f>
        <v>15334</v>
      </c>
      <c r="F29" s="139">
        <f t="shared" si="0"/>
        <v>3.5104821995194513</v>
      </c>
    </row>
    <row r="30" spans="1:6" ht="19.5" customHeight="1">
      <c r="A30" s="137" t="s">
        <v>208</v>
      </c>
      <c r="B30" s="138">
        <f>'2026년 3월 말 인구'!O32</f>
        <v>33526</v>
      </c>
      <c r="C30" s="292">
        <f>'2026년 3월 말 인구'!P32</f>
        <v>16377</v>
      </c>
      <c r="D30" s="292">
        <f>'2026년 3월 말 인구'!Q32</f>
        <v>17149</v>
      </c>
      <c r="E30" s="292">
        <f>'2026년 3월 말 인구'!K32</f>
        <v>13174</v>
      </c>
      <c r="F30" s="139">
        <f t="shared" si="0"/>
        <v>3.0745951101410469</v>
      </c>
    </row>
    <row r="31" spans="1:6" ht="19.5" customHeight="1">
      <c r="A31" s="137" t="s">
        <v>209</v>
      </c>
      <c r="B31" s="138">
        <f>'2026년 3월 말 인구'!O33</f>
        <v>30802</v>
      </c>
      <c r="C31" s="292">
        <f>'2026년 3월 말 인구'!P33</f>
        <v>14746</v>
      </c>
      <c r="D31" s="292">
        <f>'2026년 3월 말 인구'!Q33</f>
        <v>16056</v>
      </c>
      <c r="E31" s="292">
        <f>'2026년 3월 말 인구'!K33</f>
        <v>11624</v>
      </c>
      <c r="F31" s="139">
        <f t="shared" si="0"/>
        <v>2.8247831110948076</v>
      </c>
    </row>
    <row r="32" spans="1:6" ht="19.5" customHeight="1">
      <c r="A32" s="137" t="s">
        <v>210</v>
      </c>
      <c r="B32" s="138">
        <f>'2026년 3월 말 인구'!O34</f>
        <v>26007</v>
      </c>
      <c r="C32" s="292">
        <f>'2026년 3월 말 인구'!P34</f>
        <v>12742</v>
      </c>
      <c r="D32" s="292">
        <f>'2026년 3월 말 인구'!Q34</f>
        <v>13265</v>
      </c>
      <c r="E32" s="292">
        <f>'2026년 3월 말 인구'!K34</f>
        <v>9418</v>
      </c>
      <c r="F32" s="139">
        <f t="shared" si="0"/>
        <v>2.3850442948588615</v>
      </c>
    </row>
    <row r="33" spans="1:6" ht="19.5" customHeight="1">
      <c r="A33" s="137" t="s">
        <v>211</v>
      </c>
      <c r="B33" s="138">
        <f>'2026년 3월 말 인구'!O35</f>
        <v>27536</v>
      </c>
      <c r="C33" s="292">
        <f>'2026년 3월 말 인구'!P35</f>
        <v>13386</v>
      </c>
      <c r="D33" s="292">
        <f>'2026년 3월 말 인구'!Q35</f>
        <v>14150</v>
      </c>
      <c r="E33" s="292">
        <f>'2026년 3월 말 인구'!K35</f>
        <v>10512</v>
      </c>
      <c r="F33" s="139">
        <f t="shared" si="0"/>
        <v>2.5252654940298234</v>
      </c>
    </row>
    <row r="34" spans="1:6" ht="19.5" customHeight="1">
      <c r="A34" s="137" t="s">
        <v>69</v>
      </c>
      <c r="B34" s="138">
        <f>'2026년 3월 말 인구'!O36</f>
        <v>22800</v>
      </c>
      <c r="C34" s="292">
        <f>'2026년 3월 말 인구'!P36</f>
        <v>10989</v>
      </c>
      <c r="D34" s="292">
        <f>'2026년 3월 말 인구'!Q36</f>
        <v>11811</v>
      </c>
      <c r="E34" s="292">
        <f>'2026년 3월 말 인구'!K36</f>
        <v>9129</v>
      </c>
      <c r="F34" s="139">
        <f t="shared" si="0"/>
        <v>2.0909374369508997</v>
      </c>
    </row>
    <row r="35" spans="1:6" ht="19.5" customHeight="1">
      <c r="A35" s="137" t="s">
        <v>212</v>
      </c>
      <c r="B35" s="138">
        <f>'2026년 3월 말 인구'!O37</f>
        <v>36196</v>
      </c>
      <c r="C35" s="292">
        <f>'2026년 3월 말 인구'!P37</f>
        <v>17697</v>
      </c>
      <c r="D35" s="292">
        <f>'2026년 3월 말 인구'!Q37</f>
        <v>18499</v>
      </c>
      <c r="E35" s="292">
        <f>'2026년 3월 말 인구'!K37</f>
        <v>13655</v>
      </c>
      <c r="F35" s="139">
        <f t="shared" si="0"/>
        <v>3.319454888941876</v>
      </c>
    </row>
    <row r="36" spans="1:6" ht="19.5" customHeight="1">
      <c r="A36" s="135" t="s">
        <v>214</v>
      </c>
      <c r="B36" s="134">
        <f>'2026년 3월 말 인구'!O38</f>
        <v>372025</v>
      </c>
      <c r="C36" s="134">
        <f>'2026년 3월 말 인구'!P38</f>
        <v>180938</v>
      </c>
      <c r="D36" s="134">
        <f>'2026년 3월 말 인구'!Q38</f>
        <v>191087</v>
      </c>
      <c r="E36" s="134">
        <f>'2026년 3월 말 인구'!K38</f>
        <v>142022</v>
      </c>
      <c r="F36" s="136">
        <f>B36/$B$5*100</f>
        <v>34.117587718493795</v>
      </c>
    </row>
    <row r="37" spans="1:6" ht="19.5" customHeight="1">
      <c r="A37" s="137" t="s">
        <v>215</v>
      </c>
      <c r="B37" s="138">
        <f>'2026년 3월 말 인구'!O39</f>
        <v>32809</v>
      </c>
      <c r="C37" s="292">
        <f>'2026년 3월 말 인구'!P39</f>
        <v>16416</v>
      </c>
      <c r="D37" s="292">
        <f>'2026년 3월 말 인구'!Q39</f>
        <v>16393</v>
      </c>
      <c r="E37" s="292">
        <f>'2026년 3월 말 인구'!K39</f>
        <v>14929</v>
      </c>
      <c r="F37" s="139">
        <f t="shared" ref="F37:F47" si="2">B37/$B$5*100</f>
        <v>3.0088406302158801</v>
      </c>
    </row>
    <row r="38" spans="1:6" ht="19.5" customHeight="1">
      <c r="A38" s="137" t="s">
        <v>216</v>
      </c>
      <c r="B38" s="138">
        <f>'2026년 3월 말 인구'!O40</f>
        <v>41224</v>
      </c>
      <c r="C38" s="292">
        <f>'2026년 3월 말 인구'!P40</f>
        <v>20275</v>
      </c>
      <c r="D38" s="292">
        <f>'2026년 3월 말 인구'!Q40</f>
        <v>20949</v>
      </c>
      <c r="E38" s="292">
        <f>'2026년 3월 말 인구'!K40</f>
        <v>15401</v>
      </c>
      <c r="F38" s="139">
        <f t="shared" si="2"/>
        <v>3.7805616184589428</v>
      </c>
    </row>
    <row r="39" spans="1:6" ht="19.5" customHeight="1">
      <c r="A39" s="137" t="s">
        <v>70</v>
      </c>
      <c r="B39" s="138">
        <f>'2026년 3월 말 인구'!O41</f>
        <v>41008</v>
      </c>
      <c r="C39" s="292">
        <f>'2026년 3월 말 인구'!P41</f>
        <v>19806</v>
      </c>
      <c r="D39" s="292">
        <f>'2026년 3월 말 인구'!Q41</f>
        <v>21202</v>
      </c>
      <c r="E39" s="292">
        <f>'2026년 3월 말 인구'!K41</f>
        <v>14772</v>
      </c>
      <c r="F39" s="139">
        <f t="shared" si="2"/>
        <v>3.760752737477302</v>
      </c>
    </row>
    <row r="40" spans="1:6" ht="19.5" customHeight="1">
      <c r="A40" s="137" t="s">
        <v>218</v>
      </c>
      <c r="B40" s="138">
        <f>'2026년 3월 말 인구'!O42</f>
        <v>28944</v>
      </c>
      <c r="C40" s="292">
        <f>'2026년 3월 말 인구'!P42</f>
        <v>13993</v>
      </c>
      <c r="D40" s="292">
        <f>'2026년 3월 말 인구'!Q42</f>
        <v>14951</v>
      </c>
      <c r="E40" s="292">
        <f>'2026년 3월 말 인구'!K42</f>
        <v>11103</v>
      </c>
      <c r="F40" s="139">
        <f t="shared" si="2"/>
        <v>2.6543900515397736</v>
      </c>
    </row>
    <row r="41" spans="1:6" ht="19.5" customHeight="1">
      <c r="A41" s="137" t="s">
        <v>219</v>
      </c>
      <c r="B41" s="138">
        <f>'2026년 3월 말 인구'!O43</f>
        <v>17019</v>
      </c>
      <c r="C41" s="292">
        <f>'2026년 3월 말 인구'!P43</f>
        <v>8279</v>
      </c>
      <c r="D41" s="292">
        <f>'2026년 3월 말 인구'!Q43</f>
        <v>8740</v>
      </c>
      <c r="E41" s="292">
        <f>'2026년 3월 말 인구'!K43</f>
        <v>7135</v>
      </c>
      <c r="F41" s="139">
        <f t="shared" si="2"/>
        <v>1.5607747473450597</v>
      </c>
    </row>
    <row r="42" spans="1:6" ht="19.5" customHeight="1">
      <c r="A42" s="137" t="s">
        <v>256</v>
      </c>
      <c r="B42" s="138">
        <f>'2026년 3월 말 인구'!O44</f>
        <v>26320</v>
      </c>
      <c r="C42" s="292">
        <f>'2026년 3월 말 인구'!P44</f>
        <v>12790</v>
      </c>
      <c r="D42" s="292">
        <f>'2026년 3월 말 인구'!Q44</f>
        <v>13530</v>
      </c>
      <c r="E42" s="292">
        <f>'2026년 3월 말 인구'!K44</f>
        <v>11074</v>
      </c>
      <c r="F42" s="139">
        <f t="shared" si="2"/>
        <v>2.4137488307257753</v>
      </c>
    </row>
    <row r="43" spans="1:6" ht="19.5" customHeight="1">
      <c r="A43" s="137" t="s">
        <v>220</v>
      </c>
      <c r="B43" s="138">
        <f>'2026년 3월 말 인구'!O45</f>
        <v>50777</v>
      </c>
      <c r="C43" s="292">
        <f>'2026년 3월 말 인구'!P45</f>
        <v>24914</v>
      </c>
      <c r="D43" s="292">
        <f>'2026년 3월 말 인구'!Q45</f>
        <v>25863</v>
      </c>
      <c r="E43" s="292">
        <f>'2026년 3월 말 인구'!K45</f>
        <v>19784</v>
      </c>
      <c r="F43" s="139">
        <f t="shared" si="2"/>
        <v>4.6566460629849056</v>
      </c>
    </row>
    <row r="44" spans="1:6" ht="19.5" customHeight="1">
      <c r="A44" s="137" t="s">
        <v>221</v>
      </c>
      <c r="B44" s="138">
        <f>'2026년 3월 말 인구'!O46</f>
        <v>19661</v>
      </c>
      <c r="C44" s="292">
        <f>'2026년 3월 말 인구'!P46</f>
        <v>9378</v>
      </c>
      <c r="D44" s="292">
        <f>'2026년 3월 말 인구'!Q46</f>
        <v>10283</v>
      </c>
      <c r="E44" s="292">
        <f>'2026년 3월 말 인구'!K46</f>
        <v>6535</v>
      </c>
      <c r="F44" s="139">
        <f t="shared" si="2"/>
        <v>1.8030667082408616</v>
      </c>
    </row>
    <row r="45" spans="1:6" ht="19.5" customHeight="1">
      <c r="A45" s="137" t="s">
        <v>217</v>
      </c>
      <c r="B45" s="138">
        <f>'2026년 3월 말 인구'!O47</f>
        <v>32561</v>
      </c>
      <c r="C45" s="292">
        <f>'2026년 3월 말 인구'!P47</f>
        <v>15770</v>
      </c>
      <c r="D45" s="292">
        <f>'2026년 3월 말 인구'!Q47</f>
        <v>16791</v>
      </c>
      <c r="E45" s="292">
        <f>'2026년 3월 말 인구'!K47</f>
        <v>11408</v>
      </c>
      <c r="F45" s="139">
        <f t="shared" si="2"/>
        <v>2.986097100199923</v>
      </c>
    </row>
    <row r="46" spans="1:6" ht="19.5" customHeight="1">
      <c r="A46" s="137" t="s">
        <v>257</v>
      </c>
      <c r="B46" s="138">
        <f>'2026년 3월 말 인구'!O48</f>
        <v>27188</v>
      </c>
      <c r="C46" s="292">
        <f>'2026년 3월 말 인구'!P48</f>
        <v>13088</v>
      </c>
      <c r="D46" s="292">
        <f>'2026년 3월 말 인구'!Q48</f>
        <v>14100</v>
      </c>
      <c r="E46" s="292">
        <f>'2026년 3월 말 인구'!K48</f>
        <v>11098</v>
      </c>
      <c r="F46" s="139">
        <f t="shared" si="2"/>
        <v>2.4933511857816253</v>
      </c>
    </row>
    <row r="47" spans="1:6" ht="19.5" customHeight="1" thickBot="1">
      <c r="A47" s="141" t="s">
        <v>222</v>
      </c>
      <c r="B47" s="142">
        <f>'2026년 3월 말 인구'!O49</f>
        <v>54514</v>
      </c>
      <c r="C47" s="293">
        <f>'2026년 3월 말 인구'!P49</f>
        <v>26229</v>
      </c>
      <c r="D47" s="293">
        <f>'2026년 3월 말 인구'!Q49</f>
        <v>28285</v>
      </c>
      <c r="E47" s="293">
        <f>'2026년 3월 말 인구'!K49</f>
        <v>18783</v>
      </c>
      <c r="F47" s="143">
        <f t="shared" si="2"/>
        <v>4.999358045523743</v>
      </c>
    </row>
  </sheetData>
  <mergeCells count="1">
    <mergeCell ref="A2:F2"/>
  </mergeCells>
  <phoneticPr fontId="6" type="noConversion"/>
  <printOptions horizontalCentered="1" verticalCentered="1"/>
  <pageMargins left="0.74803149606299213" right="0.74803149606299213" top="0.78740157480314965" bottom="0.59055118110236227" header="0" footer="0"/>
  <pageSetup paperSize="9" scale="96" orientation="portrait" r:id="rId1"/>
  <headerFooter alignWithMargins="0"/>
  <ignoredErrors>
    <ignoredError sqref="F6 F8 F19:F47 F12:F13 F16 F10 F14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51"/>
  <sheetViews>
    <sheetView zoomScale="120" zoomScaleNormal="120" zoomScaleSheetLayoutView="100" workbookViewId="0">
      <pane ySplit="1" topLeftCell="A2" activePane="bottomLeft" state="frozen"/>
      <selection pane="bottomLeft" activeCell="A2" sqref="A2:E2"/>
    </sheetView>
  </sheetViews>
  <sheetFormatPr defaultColWidth="10" defaultRowHeight="13.5"/>
  <cols>
    <col min="1" max="5" width="13" style="9" customWidth="1"/>
    <col min="6" max="16384" width="10" style="9"/>
  </cols>
  <sheetData>
    <row r="1" spans="1:7" ht="5.25" customHeight="1"/>
    <row r="2" spans="1:7" ht="28.5" customHeight="1">
      <c r="A2" s="288" t="s">
        <v>337</v>
      </c>
      <c r="B2" s="288"/>
      <c r="C2" s="288"/>
      <c r="D2" s="288"/>
      <c r="E2" s="288"/>
    </row>
    <row r="3" spans="1:7" ht="18.75" customHeight="1" thickBot="1">
      <c r="A3" s="1"/>
      <c r="B3" s="1"/>
      <c r="C3" s="1"/>
      <c r="D3" s="1"/>
      <c r="E3" s="55" t="s">
        <v>71</v>
      </c>
    </row>
    <row r="4" spans="1:7" ht="27.75" customHeight="1" thickBot="1">
      <c r="A4" s="56" t="s">
        <v>57</v>
      </c>
      <c r="B4" s="202" t="s">
        <v>12</v>
      </c>
      <c r="C4" s="202" t="s">
        <v>13</v>
      </c>
      <c r="D4" s="202" t="s">
        <v>4</v>
      </c>
      <c r="E4" s="203" t="s">
        <v>262</v>
      </c>
    </row>
    <row r="5" spans="1:7" ht="19.5" customHeight="1">
      <c r="A5" s="204" t="s">
        <v>14</v>
      </c>
      <c r="B5" s="205">
        <f>SUM(C5:D5)</f>
        <v>21710</v>
      </c>
      <c r="C5" s="206">
        <f>SUM(C6,C20,C36)</f>
        <v>12421</v>
      </c>
      <c r="D5" s="207">
        <f>SUM(D6,D20,D36)</f>
        <v>9289</v>
      </c>
      <c r="E5" s="208">
        <f>B5/$B$5*100</f>
        <v>100</v>
      </c>
    </row>
    <row r="6" spans="1:7" ht="19.5" customHeight="1">
      <c r="A6" s="188" t="s">
        <v>58</v>
      </c>
      <c r="B6" s="189">
        <f>SUM(C6:D6)</f>
        <v>12429</v>
      </c>
      <c r="C6" s="190">
        <f>SUM(C7:C19)</f>
        <v>8139</v>
      </c>
      <c r="D6" s="190">
        <f>SUM(D7:D19)</f>
        <v>4290</v>
      </c>
      <c r="E6" s="191">
        <f t="shared" ref="E6:E36" si="0">B6/$B$5*100</f>
        <v>57.250115154306769</v>
      </c>
      <c r="F6" s="213"/>
      <c r="G6" s="213"/>
    </row>
    <row r="7" spans="1:7" ht="19.5" customHeight="1">
      <c r="A7" s="194" t="s">
        <v>59</v>
      </c>
      <c r="B7" s="192">
        <f>SUM(C7:D7)</f>
        <v>874</v>
      </c>
      <c r="C7" s="215">
        <v>549</v>
      </c>
      <c r="D7" s="214">
        <v>325</v>
      </c>
      <c r="E7" s="195">
        <f>B7/$B$5*100</f>
        <v>4.0257945647167208</v>
      </c>
      <c r="F7" s="213"/>
      <c r="G7" s="51"/>
    </row>
    <row r="8" spans="1:7" ht="19.5" customHeight="1">
      <c r="A8" s="196" t="s">
        <v>159</v>
      </c>
      <c r="B8" s="192">
        <f t="shared" ref="B8:B19" si="1">SUM(C8:D8)</f>
        <v>1769</v>
      </c>
      <c r="C8" s="237">
        <v>1201</v>
      </c>
      <c r="D8" s="214">
        <v>568</v>
      </c>
      <c r="E8" s="195">
        <f t="shared" ref="E8:E19" si="2">B8/$B$5*100</f>
        <v>8.1483187471211433</v>
      </c>
      <c r="F8" s="213"/>
    </row>
    <row r="9" spans="1:7" ht="19.5" customHeight="1">
      <c r="A9" s="196" t="s">
        <v>158</v>
      </c>
      <c r="B9" s="192">
        <f t="shared" si="1"/>
        <v>1721</v>
      </c>
      <c r="C9" s="238">
        <v>1259</v>
      </c>
      <c r="D9" s="211">
        <v>462</v>
      </c>
      <c r="E9" s="195">
        <f>B9/$B$5*100</f>
        <v>7.9272224781206821</v>
      </c>
      <c r="F9" s="213"/>
    </row>
    <row r="10" spans="1:7" ht="19.5" customHeight="1">
      <c r="A10" s="194" t="s">
        <v>239</v>
      </c>
      <c r="B10" s="192">
        <f t="shared" si="1"/>
        <v>1135</v>
      </c>
      <c r="C10" s="211">
        <v>864</v>
      </c>
      <c r="D10" s="211">
        <v>271</v>
      </c>
      <c r="E10" s="195">
        <f>B10/$B$5*100</f>
        <v>5.228005527406725</v>
      </c>
      <c r="F10" s="213"/>
    </row>
    <row r="11" spans="1:7" ht="19.5" customHeight="1">
      <c r="A11" s="194" t="s">
        <v>327</v>
      </c>
      <c r="B11" s="192">
        <f t="shared" si="1"/>
        <v>721</v>
      </c>
      <c r="C11" s="211">
        <v>483</v>
      </c>
      <c r="D11" s="211">
        <v>238</v>
      </c>
      <c r="E11" s="195">
        <f t="shared" si="2"/>
        <v>3.3210502072777524</v>
      </c>
      <c r="F11" s="213"/>
    </row>
    <row r="12" spans="1:7" ht="19.5" customHeight="1">
      <c r="A12" s="194" t="s">
        <v>60</v>
      </c>
      <c r="B12" s="192">
        <f t="shared" si="1"/>
        <v>699</v>
      </c>
      <c r="C12" s="211">
        <v>559</v>
      </c>
      <c r="D12" s="211">
        <v>140</v>
      </c>
      <c r="E12" s="195">
        <f t="shared" si="2"/>
        <v>3.2197144173192074</v>
      </c>
      <c r="F12" s="213"/>
    </row>
    <row r="13" spans="1:7" ht="19.5" customHeight="1">
      <c r="A13" s="194" t="s">
        <v>61</v>
      </c>
      <c r="B13" s="192">
        <f t="shared" si="1"/>
        <v>1002</v>
      </c>
      <c r="C13" s="211">
        <v>832</v>
      </c>
      <c r="D13" s="211">
        <v>170</v>
      </c>
      <c r="E13" s="195">
        <f t="shared" si="2"/>
        <v>4.6153846153846159</v>
      </c>
      <c r="F13" s="213"/>
    </row>
    <row r="14" spans="1:7" ht="19.5" customHeight="1">
      <c r="A14" s="194" t="s">
        <v>62</v>
      </c>
      <c r="B14" s="192">
        <f t="shared" si="1"/>
        <v>2097</v>
      </c>
      <c r="C14" s="239">
        <v>1151</v>
      </c>
      <c r="D14" s="211">
        <v>946</v>
      </c>
      <c r="E14" s="195">
        <f t="shared" si="2"/>
        <v>9.659143251957623</v>
      </c>
      <c r="F14" s="213"/>
    </row>
    <row r="15" spans="1:7" ht="19.5" customHeight="1">
      <c r="A15" s="194" t="s">
        <v>258</v>
      </c>
      <c r="B15" s="192">
        <f t="shared" si="1"/>
        <v>712</v>
      </c>
      <c r="C15" s="211">
        <v>347</v>
      </c>
      <c r="D15" s="211">
        <v>365</v>
      </c>
      <c r="E15" s="195">
        <f t="shared" si="2"/>
        <v>3.2795946568401657</v>
      </c>
      <c r="F15" s="213"/>
    </row>
    <row r="16" spans="1:7" ht="19.5" customHeight="1">
      <c r="A16" s="194" t="s">
        <v>259</v>
      </c>
      <c r="B16" s="192">
        <f t="shared" si="1"/>
        <v>93</v>
      </c>
      <c r="C16" s="211">
        <v>41</v>
      </c>
      <c r="D16" s="211">
        <v>52</v>
      </c>
      <c r="E16" s="195">
        <f t="shared" si="2"/>
        <v>0.42837402118839246</v>
      </c>
      <c r="F16" s="213"/>
    </row>
    <row r="17" spans="1:7" ht="19.5" customHeight="1">
      <c r="A17" s="194" t="s">
        <v>315</v>
      </c>
      <c r="B17" s="192">
        <f t="shared" si="1"/>
        <v>322</v>
      </c>
      <c r="C17" s="211">
        <v>180</v>
      </c>
      <c r="D17" s="211">
        <v>142</v>
      </c>
      <c r="E17" s="195">
        <f t="shared" si="2"/>
        <v>1.4831874712114232</v>
      </c>
      <c r="F17" s="213"/>
    </row>
    <row r="18" spans="1:7" ht="19.5" customHeight="1">
      <c r="A18" s="194" t="s">
        <v>318</v>
      </c>
      <c r="B18" s="192">
        <f t="shared" si="1"/>
        <v>485</v>
      </c>
      <c r="C18" s="211">
        <v>247</v>
      </c>
      <c r="D18" s="211">
        <v>238</v>
      </c>
      <c r="E18" s="195">
        <f t="shared" si="2"/>
        <v>2.2339935513588207</v>
      </c>
      <c r="F18" s="213"/>
    </row>
    <row r="19" spans="1:7" ht="19.5" customHeight="1">
      <c r="A19" s="194" t="s">
        <v>63</v>
      </c>
      <c r="B19" s="192">
        <f t="shared" si="1"/>
        <v>799</v>
      </c>
      <c r="C19" s="211">
        <v>426</v>
      </c>
      <c r="D19" s="211">
        <v>373</v>
      </c>
      <c r="E19" s="195">
        <f t="shared" si="2"/>
        <v>3.6803316444035006</v>
      </c>
      <c r="F19" s="213"/>
    </row>
    <row r="20" spans="1:7" ht="19.5" customHeight="1">
      <c r="A20" s="197" t="s">
        <v>64</v>
      </c>
      <c r="B20" s="193">
        <f>SUM(C20:D20)</f>
        <v>5920</v>
      </c>
      <c r="C20" s="193">
        <f>SUM(C21:C35)</f>
        <v>2888</v>
      </c>
      <c r="D20" s="193">
        <f>SUM(D21:D35)</f>
        <v>3032</v>
      </c>
      <c r="E20" s="198">
        <f>B20/$B$5*100</f>
        <v>27.268539843390144</v>
      </c>
      <c r="F20" s="213"/>
    </row>
    <row r="21" spans="1:7" ht="19.5" customHeight="1">
      <c r="A21" s="194" t="s">
        <v>65</v>
      </c>
      <c r="B21" s="236">
        <f>SUM(C21:D21)</f>
        <v>747</v>
      </c>
      <c r="C21" s="244">
        <v>389</v>
      </c>
      <c r="D21" s="244">
        <v>358</v>
      </c>
      <c r="E21" s="195">
        <f>B21/$B$5*100</f>
        <v>3.4408106863196681</v>
      </c>
      <c r="F21" s="213"/>
      <c r="G21" s="213"/>
    </row>
    <row r="22" spans="1:7" ht="19.5" customHeight="1">
      <c r="A22" s="194" t="s">
        <v>195</v>
      </c>
      <c r="B22" s="236">
        <f t="shared" ref="B22:B35" si="3">SUM(C22:D22)</f>
        <v>262</v>
      </c>
      <c r="C22" s="244">
        <v>108</v>
      </c>
      <c r="D22" s="244">
        <v>154</v>
      </c>
      <c r="E22" s="195">
        <f>B22/$B$5*100</f>
        <v>1.2068171349608474</v>
      </c>
      <c r="F22" s="213"/>
    </row>
    <row r="23" spans="1:7" ht="19.5" customHeight="1">
      <c r="A23" s="194" t="s">
        <v>204</v>
      </c>
      <c r="B23" s="236">
        <f t="shared" si="3"/>
        <v>150</v>
      </c>
      <c r="C23" s="211">
        <v>83</v>
      </c>
      <c r="D23" s="211">
        <v>67</v>
      </c>
      <c r="E23" s="195">
        <f t="shared" ref="E23:E35" si="4">B23/$B$5*100</f>
        <v>0.69092584062643947</v>
      </c>
      <c r="F23" s="213"/>
    </row>
    <row r="24" spans="1:7" ht="19.5" customHeight="1">
      <c r="A24" s="194" t="s">
        <v>66</v>
      </c>
      <c r="B24" s="236">
        <f t="shared" si="3"/>
        <v>1439</v>
      </c>
      <c r="C24" s="211">
        <v>726</v>
      </c>
      <c r="D24" s="211">
        <v>713</v>
      </c>
      <c r="E24" s="195">
        <f t="shared" si="4"/>
        <v>6.6282818977429754</v>
      </c>
      <c r="F24" s="213"/>
    </row>
    <row r="25" spans="1:7" ht="19.5" customHeight="1">
      <c r="A25" s="194" t="s">
        <v>67</v>
      </c>
      <c r="B25" s="236">
        <f t="shared" si="3"/>
        <v>331</v>
      </c>
      <c r="C25" s="211">
        <v>183</v>
      </c>
      <c r="D25" s="211">
        <v>148</v>
      </c>
      <c r="E25" s="195">
        <f t="shared" si="4"/>
        <v>1.5246430216490097</v>
      </c>
      <c r="F25" s="213"/>
    </row>
    <row r="26" spans="1:7" ht="19.5" customHeight="1">
      <c r="A26" s="194" t="s">
        <v>206</v>
      </c>
      <c r="B26" s="236">
        <f t="shared" si="3"/>
        <v>240</v>
      </c>
      <c r="C26" s="211">
        <v>121</v>
      </c>
      <c r="D26" s="211">
        <v>119</v>
      </c>
      <c r="E26" s="195">
        <f t="shared" si="4"/>
        <v>1.1054813450023031</v>
      </c>
      <c r="F26" s="213"/>
    </row>
    <row r="27" spans="1:7" ht="19.5" customHeight="1">
      <c r="A27" s="194" t="s">
        <v>68</v>
      </c>
      <c r="B27" s="236">
        <f t="shared" si="3"/>
        <v>302</v>
      </c>
      <c r="C27" s="211">
        <v>178</v>
      </c>
      <c r="D27" s="211">
        <v>124</v>
      </c>
      <c r="E27" s="195">
        <f t="shared" si="4"/>
        <v>1.3910640257945648</v>
      </c>
      <c r="F27" s="213"/>
    </row>
    <row r="28" spans="1:7" ht="19.5" customHeight="1">
      <c r="A28" s="194" t="s">
        <v>213</v>
      </c>
      <c r="B28" s="236">
        <f t="shared" si="3"/>
        <v>1243</v>
      </c>
      <c r="C28" s="211">
        <v>539</v>
      </c>
      <c r="D28" s="211">
        <v>704</v>
      </c>
      <c r="E28" s="195">
        <f t="shared" si="4"/>
        <v>5.7254721326577611</v>
      </c>
      <c r="F28" s="213"/>
    </row>
    <row r="29" spans="1:7" ht="19.5" customHeight="1">
      <c r="A29" s="194" t="s">
        <v>72</v>
      </c>
      <c r="B29" s="236">
        <f t="shared" si="3"/>
        <v>164</v>
      </c>
      <c r="C29" s="211">
        <v>62</v>
      </c>
      <c r="D29" s="211">
        <v>102</v>
      </c>
      <c r="E29" s="195">
        <f t="shared" si="4"/>
        <v>0.75541225241824039</v>
      </c>
      <c r="F29" s="213"/>
    </row>
    <row r="30" spans="1:7" ht="19.5" customHeight="1">
      <c r="A30" s="194" t="s">
        <v>35</v>
      </c>
      <c r="B30" s="236">
        <f t="shared" si="3"/>
        <v>233</v>
      </c>
      <c r="C30" s="211">
        <v>107</v>
      </c>
      <c r="D30" s="211">
        <v>126</v>
      </c>
      <c r="E30" s="195">
        <f t="shared" si="4"/>
        <v>1.0732381391064025</v>
      </c>
      <c r="F30" s="213"/>
    </row>
    <row r="31" spans="1:7" ht="19.5" customHeight="1">
      <c r="A31" s="194" t="s">
        <v>209</v>
      </c>
      <c r="B31" s="236">
        <f t="shared" si="3"/>
        <v>120</v>
      </c>
      <c r="C31" s="244">
        <v>41</v>
      </c>
      <c r="D31" s="244">
        <v>79</v>
      </c>
      <c r="E31" s="195">
        <f t="shared" si="4"/>
        <v>0.55274067250115155</v>
      </c>
      <c r="F31" s="213"/>
      <c r="G31" s="213"/>
    </row>
    <row r="32" spans="1:7" ht="19.5" customHeight="1">
      <c r="A32" s="194" t="s">
        <v>210</v>
      </c>
      <c r="B32" s="236">
        <f t="shared" si="3"/>
        <v>101</v>
      </c>
      <c r="C32" s="244">
        <v>46</v>
      </c>
      <c r="D32" s="244">
        <v>55</v>
      </c>
      <c r="E32" s="195">
        <f t="shared" si="4"/>
        <v>0.4652233993551359</v>
      </c>
      <c r="F32" s="213"/>
    </row>
    <row r="33" spans="1:7" ht="19.5" customHeight="1">
      <c r="A33" s="194" t="s">
        <v>211</v>
      </c>
      <c r="B33" s="236">
        <f t="shared" si="3"/>
        <v>132</v>
      </c>
      <c r="C33" s="211">
        <v>60</v>
      </c>
      <c r="D33" s="211">
        <v>72</v>
      </c>
      <c r="E33" s="195">
        <f t="shared" si="4"/>
        <v>0.60801473975126674</v>
      </c>
      <c r="F33" s="213"/>
    </row>
    <row r="34" spans="1:7" ht="19.5" customHeight="1">
      <c r="A34" s="194" t="s">
        <v>69</v>
      </c>
      <c r="B34" s="236">
        <f t="shared" si="3"/>
        <v>245</v>
      </c>
      <c r="C34" s="211">
        <v>150</v>
      </c>
      <c r="D34" s="211">
        <v>95</v>
      </c>
      <c r="E34" s="195">
        <f t="shared" si="4"/>
        <v>1.1285122063565178</v>
      </c>
      <c r="F34" s="213"/>
    </row>
    <row r="35" spans="1:7" ht="19.5" customHeight="1">
      <c r="A35" s="194" t="s">
        <v>37</v>
      </c>
      <c r="B35" s="236">
        <f t="shared" si="3"/>
        <v>211</v>
      </c>
      <c r="C35" s="211">
        <v>95</v>
      </c>
      <c r="D35" s="211">
        <v>116</v>
      </c>
      <c r="E35" s="195">
        <f t="shared" si="4"/>
        <v>0.97190234914785822</v>
      </c>
      <c r="F35" s="213"/>
    </row>
    <row r="36" spans="1:7" ht="19.5" customHeight="1">
      <c r="A36" s="197" t="s">
        <v>73</v>
      </c>
      <c r="B36" s="193">
        <f>SUM(C36:D36)</f>
        <v>3361</v>
      </c>
      <c r="C36" s="193">
        <f>SUM(C37:C47)</f>
        <v>1394</v>
      </c>
      <c r="D36" s="193">
        <f>SUM(D37:D47)</f>
        <v>1967</v>
      </c>
      <c r="E36" s="198">
        <f t="shared" si="0"/>
        <v>15.481345002303087</v>
      </c>
      <c r="F36" s="213"/>
    </row>
    <row r="37" spans="1:7" ht="19.5" customHeight="1">
      <c r="A37" s="194" t="s">
        <v>39</v>
      </c>
      <c r="B37" s="201">
        <f>SUM(C37:D37)</f>
        <v>592</v>
      </c>
      <c r="C37" s="211">
        <v>277</v>
      </c>
      <c r="D37" s="211">
        <v>315</v>
      </c>
      <c r="E37" s="195">
        <f>B37/$B$5*100</f>
        <v>2.7268539843390145</v>
      </c>
      <c r="F37" s="213"/>
      <c r="G37" s="213"/>
    </row>
    <row r="38" spans="1:7" ht="19.5" customHeight="1">
      <c r="A38" s="194" t="s">
        <v>216</v>
      </c>
      <c r="B38" s="201">
        <f t="shared" ref="B38:B47" si="5">SUM(C38:D38)</f>
        <v>251</v>
      </c>
      <c r="C38" s="211">
        <v>104</v>
      </c>
      <c r="D38" s="211">
        <v>147</v>
      </c>
      <c r="E38" s="195">
        <f t="shared" ref="E38:E47" si="6">B38/$B$5*100</f>
        <v>1.1561492399815754</v>
      </c>
      <c r="F38" s="213"/>
    </row>
    <row r="39" spans="1:7" ht="19.5" customHeight="1">
      <c r="A39" s="194" t="s">
        <v>70</v>
      </c>
      <c r="B39" s="201">
        <f t="shared" si="5"/>
        <v>149</v>
      </c>
      <c r="C39" s="211">
        <v>71</v>
      </c>
      <c r="D39" s="211">
        <v>78</v>
      </c>
      <c r="E39" s="195">
        <f t="shared" si="6"/>
        <v>0.68631966835559644</v>
      </c>
      <c r="F39" s="213"/>
    </row>
    <row r="40" spans="1:7" ht="19.5" customHeight="1">
      <c r="A40" s="194" t="s">
        <v>218</v>
      </c>
      <c r="B40" s="201">
        <f t="shared" si="5"/>
        <v>165</v>
      </c>
      <c r="C40" s="211">
        <v>66</v>
      </c>
      <c r="D40" s="211">
        <v>99</v>
      </c>
      <c r="E40" s="195">
        <f t="shared" si="6"/>
        <v>0.76001842468908332</v>
      </c>
      <c r="F40" s="213"/>
    </row>
    <row r="41" spans="1:7" ht="19.5" customHeight="1">
      <c r="A41" s="194" t="s">
        <v>219</v>
      </c>
      <c r="B41" s="201">
        <f t="shared" si="5"/>
        <v>87</v>
      </c>
      <c r="C41" s="211">
        <v>39</v>
      </c>
      <c r="D41" s="211">
        <v>48</v>
      </c>
      <c r="E41" s="195">
        <f t="shared" si="6"/>
        <v>0.40073698756333492</v>
      </c>
      <c r="F41" s="213"/>
      <c r="G41" s="82"/>
    </row>
    <row r="42" spans="1:7" ht="19.5" customHeight="1">
      <c r="A42" s="194" t="s">
        <v>256</v>
      </c>
      <c r="B42" s="201">
        <f t="shared" si="5"/>
        <v>1242</v>
      </c>
      <c r="C42" s="211">
        <v>451</v>
      </c>
      <c r="D42" s="211">
        <v>791</v>
      </c>
      <c r="E42" s="195">
        <f t="shared" si="6"/>
        <v>5.7208659603869183</v>
      </c>
      <c r="F42" s="213"/>
      <c r="G42" s="82"/>
    </row>
    <row r="43" spans="1:7" ht="19.5" customHeight="1">
      <c r="A43" s="194" t="s">
        <v>44</v>
      </c>
      <c r="B43" s="201">
        <f t="shared" si="5"/>
        <v>400</v>
      </c>
      <c r="C43" s="211">
        <v>197</v>
      </c>
      <c r="D43" s="211">
        <v>203</v>
      </c>
      <c r="E43" s="195">
        <f t="shared" si="6"/>
        <v>1.8424689083371717</v>
      </c>
      <c r="F43" s="213"/>
      <c r="G43" s="82"/>
    </row>
    <row r="44" spans="1:7" ht="19.5" customHeight="1">
      <c r="A44" s="194" t="s">
        <v>45</v>
      </c>
      <c r="B44" s="201">
        <f t="shared" si="5"/>
        <v>56</v>
      </c>
      <c r="C44" s="211">
        <v>22</v>
      </c>
      <c r="D44" s="211">
        <v>34</v>
      </c>
      <c r="E44" s="195">
        <f t="shared" si="6"/>
        <v>0.25794564716720403</v>
      </c>
      <c r="F44" s="213"/>
      <c r="G44" s="82"/>
    </row>
    <row r="45" spans="1:7" ht="19.5" customHeight="1">
      <c r="A45" s="194" t="s">
        <v>217</v>
      </c>
      <c r="B45" s="201">
        <f t="shared" si="5"/>
        <v>87</v>
      </c>
      <c r="C45" s="211">
        <v>33</v>
      </c>
      <c r="D45" s="211">
        <v>54</v>
      </c>
      <c r="E45" s="195">
        <f t="shared" si="6"/>
        <v>0.40073698756333492</v>
      </c>
      <c r="F45" s="213"/>
      <c r="G45" s="82"/>
    </row>
    <row r="46" spans="1:7" ht="19.5" customHeight="1">
      <c r="A46" s="194" t="s">
        <v>257</v>
      </c>
      <c r="B46" s="201">
        <f t="shared" si="5"/>
        <v>124</v>
      </c>
      <c r="C46" s="211">
        <v>35</v>
      </c>
      <c r="D46" s="211">
        <v>89</v>
      </c>
      <c r="E46" s="195">
        <f t="shared" si="6"/>
        <v>0.57116536158452336</v>
      </c>
      <c r="F46" s="213"/>
      <c r="G46" s="82"/>
    </row>
    <row r="47" spans="1:7" ht="19.5" customHeight="1" thickBot="1">
      <c r="A47" s="199" t="s">
        <v>47</v>
      </c>
      <c r="B47" s="240">
        <f t="shared" si="5"/>
        <v>208</v>
      </c>
      <c r="C47" s="212">
        <v>99</v>
      </c>
      <c r="D47" s="212">
        <v>109</v>
      </c>
      <c r="E47" s="200">
        <f t="shared" si="6"/>
        <v>0.95808383233532934</v>
      </c>
      <c r="F47" s="213"/>
      <c r="G47" s="82"/>
    </row>
    <row r="48" spans="1:7" ht="19.5" customHeight="1">
      <c r="F48" s="213"/>
      <c r="G48" s="82"/>
    </row>
    <row r="51" spans="2:2">
      <c r="B51" s="10"/>
    </row>
  </sheetData>
  <mergeCells count="1">
    <mergeCell ref="A2:E2"/>
  </mergeCells>
  <phoneticPr fontId="6" type="noConversion"/>
  <printOptions horizontalCentered="1" verticalCentered="1"/>
  <pageMargins left="0.74803149606299213" right="0.74803149606299213" top="0.78740157480314965" bottom="0.59055118110236227" header="0" footer="0"/>
  <pageSetup paperSize="9" scale="9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77"/>
  <sheetViews>
    <sheetView zoomScale="85" zoomScaleNormal="85" zoomScaleSheetLayoutView="100" workbookViewId="0">
      <pane ySplit="4" topLeftCell="A163" activePane="bottomLeft" state="frozen"/>
      <selection pane="bottomLeft" activeCell="A173" sqref="A173"/>
    </sheetView>
  </sheetViews>
  <sheetFormatPr defaultColWidth="9" defaultRowHeight="13.5"/>
  <cols>
    <col min="1" max="1" width="13.625" style="4" customWidth="1"/>
    <col min="2" max="5" width="13.125" style="4" customWidth="1"/>
    <col min="6" max="6" width="14.25" style="4" customWidth="1"/>
    <col min="7" max="7" width="15.25" style="4" customWidth="1"/>
    <col min="8" max="8" width="12.75" style="4" bestFit="1" customWidth="1"/>
    <col min="9" max="11" width="9" style="4"/>
    <col min="12" max="14" width="21.5" style="4" customWidth="1"/>
    <col min="15" max="16384" width="9" style="4"/>
  </cols>
  <sheetData>
    <row r="1" spans="1:8" ht="14.25" thickBot="1"/>
    <row r="2" spans="1:8" ht="41.25" customHeight="1" thickBot="1">
      <c r="A2" s="289" t="s">
        <v>325</v>
      </c>
      <c r="B2" s="290"/>
      <c r="C2" s="290"/>
      <c r="D2" s="290"/>
      <c r="E2" s="290"/>
      <c r="F2" s="290"/>
      <c r="G2" s="291"/>
    </row>
    <row r="3" spans="1:8" ht="41.25" customHeight="1" thickBot="1">
      <c r="A3" s="5"/>
      <c r="B3" s="6"/>
      <c r="C3" s="6"/>
      <c r="D3" s="6"/>
      <c r="E3" s="6"/>
      <c r="F3" s="6"/>
      <c r="G3" s="3" t="s">
        <v>11</v>
      </c>
    </row>
    <row r="4" spans="1:8" ht="41.25" customHeight="1">
      <c r="A4" s="65" t="s">
        <v>50</v>
      </c>
      <c r="B4" s="66" t="s">
        <v>12</v>
      </c>
      <c r="C4" s="66" t="s">
        <v>13</v>
      </c>
      <c r="D4" s="66" t="s">
        <v>4</v>
      </c>
      <c r="E4" s="66" t="s">
        <v>1</v>
      </c>
      <c r="F4" s="67" t="s">
        <v>51</v>
      </c>
      <c r="G4" s="68" t="s">
        <v>52</v>
      </c>
    </row>
    <row r="5" spans="1:8" s="7" customFormat="1" ht="30" hidden="1" customHeight="1">
      <c r="A5" s="95" t="s">
        <v>53</v>
      </c>
      <c r="B5" s="59">
        <v>912039</v>
      </c>
      <c r="C5" s="59">
        <v>454568</v>
      </c>
      <c r="D5" s="59">
        <v>457471</v>
      </c>
      <c r="E5" s="60">
        <v>324782</v>
      </c>
      <c r="F5" s="61">
        <v>765</v>
      </c>
      <c r="G5" s="96">
        <v>8.0000000000000004E-4</v>
      </c>
      <c r="H5" s="8"/>
    </row>
    <row r="6" spans="1:8" s="7" customFormat="1" ht="30" hidden="1" customHeight="1">
      <c r="A6" s="95" t="s">
        <v>15</v>
      </c>
      <c r="B6" s="59">
        <v>913403</v>
      </c>
      <c r="C6" s="59">
        <v>455135</v>
      </c>
      <c r="D6" s="59">
        <v>458268</v>
      </c>
      <c r="E6" s="60">
        <v>325475</v>
      </c>
      <c r="F6" s="61">
        <v>1364</v>
      </c>
      <c r="G6" s="96">
        <v>1.5E-3</v>
      </c>
      <c r="H6" s="8"/>
    </row>
    <row r="7" spans="1:8" s="7" customFormat="1" ht="30" hidden="1" customHeight="1">
      <c r="A7" s="95" t="s">
        <v>16</v>
      </c>
      <c r="B7" s="59">
        <v>914920</v>
      </c>
      <c r="C7" s="59">
        <v>456011</v>
      </c>
      <c r="D7" s="59">
        <v>458909</v>
      </c>
      <c r="E7" s="60">
        <v>325914</v>
      </c>
      <c r="F7" s="61">
        <v>1517</v>
      </c>
      <c r="G7" s="96">
        <v>1.6999999999999999E-3</v>
      </c>
      <c r="H7" s="8"/>
    </row>
    <row r="8" spans="1:8" s="7" customFormat="1" ht="30" hidden="1" customHeight="1">
      <c r="A8" s="95" t="s">
        <v>17</v>
      </c>
      <c r="B8" s="59">
        <v>916862</v>
      </c>
      <c r="C8" s="59">
        <v>457082</v>
      </c>
      <c r="D8" s="59">
        <v>459780</v>
      </c>
      <c r="E8" s="60">
        <v>326286</v>
      </c>
      <c r="F8" s="61">
        <v>1942</v>
      </c>
      <c r="G8" s="96">
        <v>2.0999999999999999E-3</v>
      </c>
      <c r="H8" s="8"/>
    </row>
    <row r="9" spans="1:8" s="7" customFormat="1" ht="30" hidden="1" customHeight="1">
      <c r="A9" s="95" t="s">
        <v>18</v>
      </c>
      <c r="B9" s="59">
        <v>918750</v>
      </c>
      <c r="C9" s="59">
        <v>458151</v>
      </c>
      <c r="D9" s="59">
        <v>460599</v>
      </c>
      <c r="E9" s="60">
        <v>326769</v>
      </c>
      <c r="F9" s="61">
        <v>1888</v>
      </c>
      <c r="G9" s="96">
        <v>2.0999999999999999E-3</v>
      </c>
      <c r="H9" s="8"/>
    </row>
    <row r="10" spans="1:8" s="7" customFormat="1" ht="30" hidden="1" customHeight="1">
      <c r="A10" s="95" t="s">
        <v>19</v>
      </c>
      <c r="B10" s="59">
        <v>919949</v>
      </c>
      <c r="C10" s="59">
        <v>458789</v>
      </c>
      <c r="D10" s="59">
        <v>461160</v>
      </c>
      <c r="E10" s="60">
        <v>327234</v>
      </c>
      <c r="F10" s="61">
        <v>1199</v>
      </c>
      <c r="G10" s="96">
        <v>1.3050340136054421E-3</v>
      </c>
      <c r="H10" s="8"/>
    </row>
    <row r="11" spans="1:8" s="7" customFormat="1" ht="30" hidden="1" customHeight="1">
      <c r="A11" s="95" t="s">
        <v>20</v>
      </c>
      <c r="B11" s="59">
        <v>921526</v>
      </c>
      <c r="C11" s="59">
        <v>459644</v>
      </c>
      <c r="D11" s="59">
        <v>461882</v>
      </c>
      <c r="E11" s="60">
        <v>327568</v>
      </c>
      <c r="F11" s="61">
        <v>1577</v>
      </c>
      <c r="G11" s="96">
        <v>1.7142254624984646E-3</v>
      </c>
      <c r="H11" s="8"/>
    </row>
    <row r="12" spans="1:8" s="7" customFormat="1" ht="30" hidden="1" customHeight="1">
      <c r="A12" s="95" t="s">
        <v>21</v>
      </c>
      <c r="B12" s="59">
        <v>923461</v>
      </c>
      <c r="C12" s="59">
        <v>460688</v>
      </c>
      <c r="D12" s="59">
        <v>462773</v>
      </c>
      <c r="E12" s="60">
        <v>328181</v>
      </c>
      <c r="F12" s="61">
        <v>2159</v>
      </c>
      <c r="G12" s="96">
        <v>2.0997779769642961E-3</v>
      </c>
      <c r="H12" s="8"/>
    </row>
    <row r="13" spans="1:8" s="7" customFormat="1" ht="30" hidden="1" customHeight="1">
      <c r="A13" s="95" t="s">
        <v>22</v>
      </c>
      <c r="B13" s="59">
        <v>925703</v>
      </c>
      <c r="C13" s="59">
        <v>461750</v>
      </c>
      <c r="D13" s="59">
        <v>463953</v>
      </c>
      <c r="E13" s="60">
        <v>328782</v>
      </c>
      <c r="F13" s="61">
        <v>2242</v>
      </c>
      <c r="G13" s="96">
        <v>2.4278231565815992E-3</v>
      </c>
      <c r="H13" s="8"/>
    </row>
    <row r="14" spans="1:8" s="7" customFormat="1" ht="30" hidden="1" customHeight="1">
      <c r="A14" s="95" t="s">
        <v>139</v>
      </c>
      <c r="B14" s="59">
        <v>927957</v>
      </c>
      <c r="C14" s="59">
        <v>462918</v>
      </c>
      <c r="D14" s="59">
        <v>465039</v>
      </c>
      <c r="E14" s="60">
        <v>329641</v>
      </c>
      <c r="F14" s="61">
        <v>2254</v>
      </c>
      <c r="G14" s="96">
        <v>2.4349062280234588E-3</v>
      </c>
      <c r="H14" s="8"/>
    </row>
    <row r="15" spans="1:8" s="7" customFormat="1" ht="30" hidden="1" customHeight="1">
      <c r="A15" s="95" t="s">
        <v>23</v>
      </c>
      <c r="B15" s="59">
        <v>929195</v>
      </c>
      <c r="C15" s="59">
        <v>463233</v>
      </c>
      <c r="D15" s="59">
        <v>465962</v>
      </c>
      <c r="E15" s="60">
        <v>330522</v>
      </c>
      <c r="F15" s="61">
        <v>1238</v>
      </c>
      <c r="G15" s="96">
        <v>1.334113541899032E-3</v>
      </c>
      <c r="H15" s="8"/>
    </row>
    <row r="16" spans="1:8" s="7" customFormat="1" ht="30" hidden="1" customHeight="1">
      <c r="A16" s="95" t="s">
        <v>54</v>
      </c>
      <c r="B16" s="59">
        <v>930058</v>
      </c>
      <c r="C16" s="59">
        <v>463482</v>
      </c>
      <c r="D16" s="59">
        <v>466576</v>
      </c>
      <c r="E16" s="60">
        <v>331035</v>
      </c>
      <c r="F16" s="61">
        <v>863</v>
      </c>
      <c r="G16" s="96">
        <v>9.2876091670747256E-4</v>
      </c>
      <c r="H16" s="8"/>
    </row>
    <row r="17" spans="1:8" s="7" customFormat="1" ht="30" hidden="1" customHeight="1">
      <c r="A17" s="95" t="s">
        <v>55</v>
      </c>
      <c r="B17" s="59">
        <v>931304</v>
      </c>
      <c r="C17" s="59">
        <v>464172</v>
      </c>
      <c r="D17" s="59">
        <v>467132</v>
      </c>
      <c r="E17" s="60">
        <v>331667</v>
      </c>
      <c r="F17" s="61">
        <v>1246</v>
      </c>
      <c r="G17" s="96">
        <v>1.3397013949667655E-3</v>
      </c>
      <c r="H17" s="8"/>
    </row>
    <row r="18" spans="1:8" s="7" customFormat="1" ht="30" hidden="1" customHeight="1">
      <c r="A18" s="95" t="s">
        <v>74</v>
      </c>
      <c r="B18" s="59">
        <v>934069</v>
      </c>
      <c r="C18" s="59">
        <v>465513</v>
      </c>
      <c r="D18" s="59">
        <v>468556</v>
      </c>
      <c r="E18" s="60">
        <v>332822</v>
      </c>
      <c r="F18" s="61">
        <v>2765</v>
      </c>
      <c r="G18" s="96">
        <v>2.9689553572195544E-3</v>
      </c>
      <c r="H18" s="8"/>
    </row>
    <row r="19" spans="1:8" s="7" customFormat="1" ht="30" hidden="1" customHeight="1">
      <c r="A19" s="95" t="s">
        <v>75</v>
      </c>
      <c r="B19" s="59">
        <v>935907</v>
      </c>
      <c r="C19" s="59">
        <v>466381</v>
      </c>
      <c r="D19" s="59">
        <v>469526</v>
      </c>
      <c r="E19" s="60">
        <v>333400</v>
      </c>
      <c r="F19" s="61">
        <v>1838</v>
      </c>
      <c r="G19" s="96">
        <v>1.9677347176707501E-3</v>
      </c>
      <c r="H19" s="8"/>
    </row>
    <row r="20" spans="1:8" s="7" customFormat="1" ht="30" hidden="1" customHeight="1">
      <c r="A20" s="95" t="s">
        <v>76</v>
      </c>
      <c r="B20" s="59">
        <v>938031</v>
      </c>
      <c r="C20" s="59">
        <v>467489</v>
      </c>
      <c r="D20" s="59">
        <v>470542</v>
      </c>
      <c r="E20" s="60">
        <v>334022</v>
      </c>
      <c r="F20" s="61">
        <v>2124</v>
      </c>
      <c r="G20" s="96">
        <v>2.269456260077123E-3</v>
      </c>
      <c r="H20" s="8"/>
    </row>
    <row r="21" spans="1:8" s="7" customFormat="1" ht="30" hidden="1" customHeight="1">
      <c r="A21" s="95" t="s">
        <v>77</v>
      </c>
      <c r="B21" s="59">
        <v>940280</v>
      </c>
      <c r="C21" s="59">
        <v>468734</v>
      </c>
      <c r="D21" s="59">
        <v>471546</v>
      </c>
      <c r="E21" s="60">
        <v>334730</v>
      </c>
      <c r="F21" s="61">
        <v>2249</v>
      </c>
      <c r="G21" s="96">
        <v>2.3975753466569868E-3</v>
      </c>
      <c r="H21" s="8"/>
    </row>
    <row r="22" spans="1:8" s="7" customFormat="1" ht="30" hidden="1" customHeight="1">
      <c r="A22" s="95" t="s">
        <v>78</v>
      </c>
      <c r="B22" s="59">
        <v>942565</v>
      </c>
      <c r="C22" s="59">
        <v>469859</v>
      </c>
      <c r="D22" s="59">
        <v>472706</v>
      </c>
      <c r="E22" s="60">
        <v>335540</v>
      </c>
      <c r="F22" s="61">
        <v>2285</v>
      </c>
      <c r="G22" s="96">
        <v>2.4301271961543369E-3</v>
      </c>
      <c r="H22" s="8"/>
    </row>
    <row r="23" spans="1:8" s="7" customFormat="1" ht="30" hidden="1" customHeight="1">
      <c r="A23" s="95" t="s">
        <v>79</v>
      </c>
      <c r="B23" s="59">
        <v>945632</v>
      </c>
      <c r="C23" s="59">
        <v>471443</v>
      </c>
      <c r="D23" s="59">
        <v>474189</v>
      </c>
      <c r="E23" s="60">
        <v>336393</v>
      </c>
      <c r="F23" s="61">
        <v>3067</v>
      </c>
      <c r="G23" s="96">
        <v>3.2538869998355552E-3</v>
      </c>
      <c r="H23" s="8"/>
    </row>
    <row r="24" spans="1:8" s="7" customFormat="1" ht="30" hidden="1" customHeight="1">
      <c r="A24" s="95" t="s">
        <v>80</v>
      </c>
      <c r="B24" s="59">
        <v>948057</v>
      </c>
      <c r="C24" s="59">
        <v>472732</v>
      </c>
      <c r="D24" s="59">
        <v>475325</v>
      </c>
      <c r="E24" s="60">
        <v>337299</v>
      </c>
      <c r="F24" s="61">
        <v>2425</v>
      </c>
      <c r="G24" s="96">
        <v>2.564422523772461E-3</v>
      </c>
      <c r="H24" s="8"/>
    </row>
    <row r="25" spans="1:8" s="7" customFormat="1" ht="30" hidden="1" customHeight="1">
      <c r="A25" s="95" t="s">
        <v>81</v>
      </c>
      <c r="B25" s="59">
        <v>950700</v>
      </c>
      <c r="C25" s="59">
        <v>474001</v>
      </c>
      <c r="D25" s="59">
        <v>476699</v>
      </c>
      <c r="E25" s="60">
        <v>338325</v>
      </c>
      <c r="F25" s="61">
        <v>2643</v>
      </c>
      <c r="G25" s="96">
        <v>2.8E-3</v>
      </c>
      <c r="H25" s="8"/>
    </row>
    <row r="26" spans="1:8" s="7" customFormat="1" ht="30" hidden="1" customHeight="1">
      <c r="A26" s="95" t="s">
        <v>82</v>
      </c>
      <c r="B26" s="59">
        <v>953084</v>
      </c>
      <c r="C26" s="59">
        <v>475144</v>
      </c>
      <c r="D26" s="59">
        <v>477940</v>
      </c>
      <c r="E26" s="60">
        <v>339315</v>
      </c>
      <c r="F26" s="61">
        <v>2384</v>
      </c>
      <c r="G26" s="96">
        <v>2.5000000000000001E-3</v>
      </c>
      <c r="H26" s="8"/>
    </row>
    <row r="27" spans="1:8" s="7" customFormat="1" ht="30" hidden="1" customHeight="1">
      <c r="A27" s="95" t="s">
        <v>83</v>
      </c>
      <c r="B27" s="59">
        <v>954084</v>
      </c>
      <c r="C27" s="59">
        <v>475395</v>
      </c>
      <c r="D27" s="59">
        <v>478689</v>
      </c>
      <c r="E27" s="60">
        <v>339966</v>
      </c>
      <c r="F27" s="61">
        <v>1000</v>
      </c>
      <c r="G27" s="96">
        <v>1E-3</v>
      </c>
      <c r="H27" s="8"/>
    </row>
    <row r="28" spans="1:8" s="7" customFormat="1" ht="30" hidden="1" customHeight="1">
      <c r="A28" s="95" t="s">
        <v>84</v>
      </c>
      <c r="B28" s="59">
        <v>955907</v>
      </c>
      <c r="C28" s="59">
        <v>476280</v>
      </c>
      <c r="D28" s="59">
        <v>479627</v>
      </c>
      <c r="E28" s="60">
        <v>340748</v>
      </c>
      <c r="F28" s="61">
        <v>1823</v>
      </c>
      <c r="G28" s="96">
        <v>1.9E-3</v>
      </c>
      <c r="H28" s="8"/>
    </row>
    <row r="29" spans="1:8" s="7" customFormat="1" ht="30" hidden="1" customHeight="1">
      <c r="A29" s="95" t="s">
        <v>88</v>
      </c>
      <c r="B29" s="59">
        <v>956758</v>
      </c>
      <c r="C29" s="59">
        <v>476740</v>
      </c>
      <c r="D29" s="59">
        <v>480018</v>
      </c>
      <c r="E29" s="60">
        <v>341069</v>
      </c>
      <c r="F29" s="61">
        <v>851</v>
      </c>
      <c r="G29" s="96">
        <v>8.9999999999999998E-4</v>
      </c>
      <c r="H29" s="8"/>
    </row>
    <row r="30" spans="1:8" s="7" customFormat="1" ht="30" hidden="1" customHeight="1">
      <c r="A30" s="95" t="s">
        <v>89</v>
      </c>
      <c r="B30" s="59">
        <v>958904</v>
      </c>
      <c r="C30" s="59">
        <v>477757</v>
      </c>
      <c r="D30" s="59">
        <v>481147</v>
      </c>
      <c r="E30" s="62">
        <v>342164</v>
      </c>
      <c r="F30" s="61">
        <v>2146</v>
      </c>
      <c r="G30" s="96">
        <v>2.2000000000000001E-3</v>
      </c>
      <c r="H30" s="8"/>
    </row>
    <row r="31" spans="1:8" s="7" customFormat="1" ht="30" hidden="1" customHeight="1">
      <c r="A31" s="95" t="s">
        <v>90</v>
      </c>
      <c r="B31" s="59">
        <v>961019</v>
      </c>
      <c r="C31" s="59">
        <v>478832</v>
      </c>
      <c r="D31" s="59">
        <v>482187</v>
      </c>
      <c r="E31" s="62">
        <v>342711</v>
      </c>
      <c r="F31" s="61">
        <v>2115</v>
      </c>
      <c r="G31" s="96">
        <v>2.2000000000000001E-3</v>
      </c>
      <c r="H31" s="8"/>
    </row>
    <row r="32" spans="1:8" s="7" customFormat="1" ht="30" hidden="1" customHeight="1">
      <c r="A32" s="95" t="s">
        <v>91</v>
      </c>
      <c r="B32" s="59">
        <v>963630</v>
      </c>
      <c r="C32" s="59">
        <v>480183</v>
      </c>
      <c r="D32" s="59">
        <v>483447</v>
      </c>
      <c r="E32" s="62">
        <v>343476</v>
      </c>
      <c r="F32" s="61">
        <v>2611</v>
      </c>
      <c r="G32" s="96">
        <v>2.7000000000000001E-3</v>
      </c>
      <c r="H32" s="8"/>
    </row>
    <row r="33" spans="1:8" s="7" customFormat="1" ht="30" hidden="1" customHeight="1">
      <c r="A33" s="95" t="s">
        <v>92</v>
      </c>
      <c r="B33" s="59">
        <v>965452</v>
      </c>
      <c r="C33" s="59">
        <v>481145</v>
      </c>
      <c r="D33" s="59">
        <v>484307</v>
      </c>
      <c r="E33" s="62">
        <v>343960</v>
      </c>
      <c r="F33" s="61">
        <v>1822</v>
      </c>
      <c r="G33" s="96">
        <v>1.8E-3</v>
      </c>
      <c r="H33" s="8"/>
    </row>
    <row r="34" spans="1:8" s="7" customFormat="1" ht="30" hidden="1" customHeight="1">
      <c r="A34" s="95" t="s">
        <v>94</v>
      </c>
      <c r="B34" s="59">
        <v>967827</v>
      </c>
      <c r="C34" s="59">
        <v>482549</v>
      </c>
      <c r="D34" s="59">
        <v>485278</v>
      </c>
      <c r="E34" s="62">
        <v>344457</v>
      </c>
      <c r="F34" s="61">
        <v>2375</v>
      </c>
      <c r="G34" s="96">
        <v>2.5000000000000001E-3</v>
      </c>
      <c r="H34" s="8"/>
    </row>
    <row r="35" spans="1:8" s="7" customFormat="1" ht="30" hidden="1" customHeight="1">
      <c r="A35" s="95" t="s">
        <v>95</v>
      </c>
      <c r="B35" s="59">
        <v>970446</v>
      </c>
      <c r="C35" s="59">
        <v>484009</v>
      </c>
      <c r="D35" s="59">
        <v>486437</v>
      </c>
      <c r="E35" s="62">
        <v>345067</v>
      </c>
      <c r="F35" s="61">
        <v>2619</v>
      </c>
      <c r="G35" s="96">
        <v>2.7000000000000001E-3</v>
      </c>
      <c r="H35" s="8"/>
    </row>
    <row r="36" spans="1:8" s="7" customFormat="1" ht="30" hidden="1" customHeight="1">
      <c r="A36" s="95" t="s">
        <v>96</v>
      </c>
      <c r="B36" s="59">
        <v>972100</v>
      </c>
      <c r="C36" s="59">
        <v>484974</v>
      </c>
      <c r="D36" s="59">
        <v>487126</v>
      </c>
      <c r="E36" s="62">
        <v>345775</v>
      </c>
      <c r="F36" s="61">
        <v>1654</v>
      </c>
      <c r="G36" s="96">
        <v>1.6999999999999999E-3</v>
      </c>
      <c r="H36" s="8"/>
    </row>
    <row r="37" spans="1:8" s="7" customFormat="1" ht="30" hidden="1" customHeight="1">
      <c r="A37" s="95" t="s">
        <v>97</v>
      </c>
      <c r="B37" s="59">
        <v>973778</v>
      </c>
      <c r="C37" s="59">
        <v>485821</v>
      </c>
      <c r="D37" s="59">
        <v>487957</v>
      </c>
      <c r="E37" s="62">
        <v>346411</v>
      </c>
      <c r="F37" s="61">
        <v>1678</v>
      </c>
      <c r="G37" s="96">
        <v>1.6999999999999999E-3</v>
      </c>
      <c r="H37" s="8"/>
    </row>
    <row r="38" spans="1:8" s="7" customFormat="1" ht="30" hidden="1" customHeight="1">
      <c r="A38" s="95" t="s">
        <v>98</v>
      </c>
      <c r="B38" s="59">
        <v>974930</v>
      </c>
      <c r="C38" s="59">
        <v>486433</v>
      </c>
      <c r="D38" s="59">
        <v>488497</v>
      </c>
      <c r="E38" s="62">
        <v>347017</v>
      </c>
      <c r="F38" s="61">
        <v>1152</v>
      </c>
      <c r="G38" s="96">
        <v>1.1999999999999999E-3</v>
      </c>
      <c r="H38" s="8"/>
    </row>
    <row r="39" spans="1:8" s="7" customFormat="1" ht="30" hidden="1" customHeight="1">
      <c r="A39" s="95" t="s">
        <v>99</v>
      </c>
      <c r="B39" s="59">
        <v>975535</v>
      </c>
      <c r="C39" s="59">
        <v>486453</v>
      </c>
      <c r="D39" s="59">
        <v>489082</v>
      </c>
      <c r="E39" s="62">
        <v>347540</v>
      </c>
      <c r="F39" s="61">
        <v>605</v>
      </c>
      <c r="G39" s="96">
        <v>5.9999999999999995E-4</v>
      </c>
      <c r="H39" s="8"/>
    </row>
    <row r="40" spans="1:8" s="7" customFormat="1" ht="30" hidden="1" customHeight="1">
      <c r="A40" s="95" t="s">
        <v>100</v>
      </c>
      <c r="B40" s="59">
        <v>976883</v>
      </c>
      <c r="C40" s="59">
        <v>487021</v>
      </c>
      <c r="D40" s="59">
        <v>489862</v>
      </c>
      <c r="E40" s="62">
        <v>348064</v>
      </c>
      <c r="F40" s="61">
        <v>1345</v>
      </c>
      <c r="G40" s="96">
        <v>1.4E-3</v>
      </c>
      <c r="H40" s="8"/>
    </row>
    <row r="41" spans="1:8" s="7" customFormat="1" ht="30" hidden="1" customHeight="1">
      <c r="A41" s="95" t="s">
        <v>101</v>
      </c>
      <c r="B41" s="59">
        <v>978184</v>
      </c>
      <c r="C41" s="59">
        <v>487646</v>
      </c>
      <c r="D41" s="59">
        <v>490538</v>
      </c>
      <c r="E41" s="62">
        <v>348473</v>
      </c>
      <c r="F41" s="61">
        <v>1301</v>
      </c>
      <c r="G41" s="96">
        <v>1.2999999999999999E-3</v>
      </c>
      <c r="H41" s="8"/>
    </row>
    <row r="42" spans="1:8" s="7" customFormat="1" ht="30" hidden="1" customHeight="1">
      <c r="A42" s="95" t="s">
        <v>102</v>
      </c>
      <c r="B42" s="59">
        <v>979177</v>
      </c>
      <c r="C42" s="59">
        <v>488200</v>
      </c>
      <c r="D42" s="59">
        <v>490977</v>
      </c>
      <c r="E42" s="62">
        <v>349175</v>
      </c>
      <c r="F42" s="61">
        <v>993</v>
      </c>
      <c r="G42" s="96">
        <v>1E-3</v>
      </c>
      <c r="H42" s="8"/>
    </row>
    <row r="43" spans="1:8" s="7" customFormat="1" ht="30" hidden="1" customHeight="1">
      <c r="A43" s="95" t="s">
        <v>103</v>
      </c>
      <c r="B43" s="59">
        <v>981367</v>
      </c>
      <c r="C43" s="59">
        <v>489406</v>
      </c>
      <c r="D43" s="59">
        <v>491961</v>
      </c>
      <c r="E43" s="62">
        <v>349686</v>
      </c>
      <c r="F43" s="61">
        <v>2190</v>
      </c>
      <c r="G43" s="96">
        <v>2.2000000000000001E-3</v>
      </c>
      <c r="H43" s="8"/>
    </row>
    <row r="44" spans="1:8" s="7" customFormat="1" ht="30" hidden="1" customHeight="1">
      <c r="A44" s="95" t="s">
        <v>104</v>
      </c>
      <c r="B44" s="59">
        <v>983094</v>
      </c>
      <c r="C44" s="59">
        <v>490413</v>
      </c>
      <c r="D44" s="59">
        <v>492681</v>
      </c>
      <c r="E44" s="62">
        <v>350087</v>
      </c>
      <c r="F44" s="61">
        <v>1727</v>
      </c>
      <c r="G44" s="96">
        <v>1.8E-3</v>
      </c>
      <c r="H44" s="8"/>
    </row>
    <row r="45" spans="1:8" s="7" customFormat="1" ht="30" hidden="1" customHeight="1">
      <c r="A45" s="95" t="s">
        <v>105</v>
      </c>
      <c r="B45" s="59">
        <v>984528</v>
      </c>
      <c r="C45" s="59">
        <v>491148</v>
      </c>
      <c r="D45" s="59">
        <v>493380</v>
      </c>
      <c r="E45" s="62">
        <v>350556</v>
      </c>
      <c r="F45" s="61">
        <v>1434</v>
      </c>
      <c r="G45" s="96">
        <v>1.5E-3</v>
      </c>
      <c r="H45" s="8"/>
    </row>
    <row r="46" spans="1:8" s="7" customFormat="1" ht="30" hidden="1" customHeight="1">
      <c r="A46" s="95" t="s">
        <v>106</v>
      </c>
      <c r="B46" s="59">
        <v>986298</v>
      </c>
      <c r="C46" s="59">
        <v>492111</v>
      </c>
      <c r="D46" s="59">
        <v>494187</v>
      </c>
      <c r="E46" s="62">
        <v>351169</v>
      </c>
      <c r="F46" s="61">
        <v>1770</v>
      </c>
      <c r="G46" s="96">
        <v>1.8E-3</v>
      </c>
      <c r="H46" s="8"/>
    </row>
    <row r="47" spans="1:8" s="7" customFormat="1" ht="30" hidden="1" customHeight="1">
      <c r="A47" s="95" t="s">
        <v>107</v>
      </c>
      <c r="B47" s="59">
        <v>988092</v>
      </c>
      <c r="C47" s="59">
        <v>493017</v>
      </c>
      <c r="D47" s="59">
        <v>495075</v>
      </c>
      <c r="E47" s="62">
        <v>351450</v>
      </c>
      <c r="F47" s="61">
        <v>1794</v>
      </c>
      <c r="G47" s="96">
        <v>1.8E-3</v>
      </c>
      <c r="H47" s="8"/>
    </row>
    <row r="48" spans="1:8" s="7" customFormat="1" ht="30" hidden="1" customHeight="1">
      <c r="A48" s="95" t="s">
        <v>108</v>
      </c>
      <c r="B48" s="59">
        <v>989086</v>
      </c>
      <c r="C48" s="59">
        <v>493499</v>
      </c>
      <c r="D48" s="59">
        <v>495587</v>
      </c>
      <c r="E48" s="62">
        <v>351902</v>
      </c>
      <c r="F48" s="61">
        <f>B48-B47</f>
        <v>994</v>
      </c>
      <c r="G48" s="96">
        <v>2.8E-3</v>
      </c>
      <c r="H48" s="8"/>
    </row>
    <row r="49" spans="1:9" s="7" customFormat="1" ht="30" hidden="1" customHeight="1">
      <c r="A49" s="95" t="s">
        <v>110</v>
      </c>
      <c r="B49" s="59">
        <v>990516</v>
      </c>
      <c r="C49" s="59">
        <v>494128</v>
      </c>
      <c r="D49" s="59">
        <v>496388</v>
      </c>
      <c r="E49" s="62">
        <v>352464</v>
      </c>
      <c r="F49" s="61">
        <f t="shared" ref="F49:F80" si="0">B49-B48</f>
        <v>1430</v>
      </c>
      <c r="G49" s="96">
        <v>1.4E-3</v>
      </c>
      <c r="H49" s="8"/>
    </row>
    <row r="50" spans="1:9" s="7" customFormat="1" ht="30" hidden="1" customHeight="1">
      <c r="A50" s="95" t="s">
        <v>109</v>
      </c>
      <c r="B50" s="59">
        <v>991867</v>
      </c>
      <c r="C50" s="59">
        <v>494689</v>
      </c>
      <c r="D50" s="59">
        <v>497178</v>
      </c>
      <c r="E50" s="62">
        <v>353147</v>
      </c>
      <c r="F50" s="61">
        <f t="shared" si="0"/>
        <v>1351</v>
      </c>
      <c r="G50" s="96">
        <v>1.4E-3</v>
      </c>
      <c r="H50" s="8"/>
    </row>
    <row r="51" spans="1:9" s="7" customFormat="1" ht="30" hidden="1" customHeight="1">
      <c r="A51" s="95" t="s">
        <v>111</v>
      </c>
      <c r="B51" s="59">
        <v>992383</v>
      </c>
      <c r="C51" s="59">
        <v>494490</v>
      </c>
      <c r="D51" s="59">
        <v>497893</v>
      </c>
      <c r="E51" s="62">
        <v>354013</v>
      </c>
      <c r="F51" s="61">
        <f t="shared" si="0"/>
        <v>516</v>
      </c>
      <c r="G51" s="96">
        <v>5.0000000000000001E-4</v>
      </c>
      <c r="H51" s="8"/>
    </row>
    <row r="52" spans="1:9" s="7" customFormat="1" ht="30" hidden="1" customHeight="1">
      <c r="A52" s="95" t="s">
        <v>112</v>
      </c>
      <c r="B52" s="59">
        <v>992396</v>
      </c>
      <c r="C52" s="59">
        <v>494438</v>
      </c>
      <c r="D52" s="59">
        <v>497958</v>
      </c>
      <c r="E52" s="62">
        <v>354267</v>
      </c>
      <c r="F52" s="61">
        <f t="shared" si="0"/>
        <v>13</v>
      </c>
      <c r="G52" s="96" t="s">
        <v>113</v>
      </c>
      <c r="H52" s="8"/>
    </row>
    <row r="53" spans="1:9" s="7" customFormat="1" ht="30" hidden="1" customHeight="1">
      <c r="A53" s="95" t="s">
        <v>114</v>
      </c>
      <c r="B53" s="59">
        <v>992396</v>
      </c>
      <c r="C53" s="59">
        <v>494421</v>
      </c>
      <c r="D53" s="59">
        <v>497975</v>
      </c>
      <c r="E53" s="62">
        <v>354460</v>
      </c>
      <c r="F53" s="61">
        <f t="shared" si="0"/>
        <v>0</v>
      </c>
      <c r="G53" s="96" t="s">
        <v>113</v>
      </c>
      <c r="H53" s="8"/>
    </row>
    <row r="54" spans="1:9" s="7" customFormat="1" ht="30" hidden="1" customHeight="1">
      <c r="A54" s="95" t="s">
        <v>115</v>
      </c>
      <c r="B54" s="59">
        <v>992633</v>
      </c>
      <c r="C54" s="59">
        <v>494664</v>
      </c>
      <c r="D54" s="59">
        <v>497969</v>
      </c>
      <c r="E54" s="62">
        <v>354924</v>
      </c>
      <c r="F54" s="61">
        <f t="shared" si="0"/>
        <v>237</v>
      </c>
      <c r="G54" s="96" t="s">
        <v>116</v>
      </c>
      <c r="H54" s="8"/>
    </row>
    <row r="55" spans="1:9" s="7" customFormat="1" ht="30" hidden="1" customHeight="1">
      <c r="A55" s="95" t="s">
        <v>119</v>
      </c>
      <c r="B55" s="59">
        <v>993560</v>
      </c>
      <c r="C55" s="59">
        <v>495103</v>
      </c>
      <c r="D55" s="59">
        <v>498457</v>
      </c>
      <c r="E55" s="62">
        <v>355364</v>
      </c>
      <c r="F55" s="61">
        <f t="shared" si="0"/>
        <v>927</v>
      </c>
      <c r="G55" s="96" t="s">
        <v>120</v>
      </c>
      <c r="H55" s="8"/>
    </row>
    <row r="56" spans="1:9" s="7" customFormat="1" ht="30" hidden="1" customHeight="1">
      <c r="A56" s="95" t="s">
        <v>117</v>
      </c>
      <c r="B56" s="59">
        <v>994945</v>
      </c>
      <c r="C56" s="59">
        <v>495696</v>
      </c>
      <c r="D56" s="59">
        <v>499249</v>
      </c>
      <c r="E56" s="62">
        <v>355817</v>
      </c>
      <c r="F56" s="61">
        <f t="shared" si="0"/>
        <v>1385</v>
      </c>
      <c r="G56" s="97" t="s">
        <v>118</v>
      </c>
      <c r="H56" s="8"/>
    </row>
    <row r="57" spans="1:9" s="7" customFormat="1" ht="30" hidden="1" customHeight="1">
      <c r="A57" s="95" t="s">
        <v>121</v>
      </c>
      <c r="B57" s="59">
        <v>996628</v>
      </c>
      <c r="C57" s="59">
        <v>496642</v>
      </c>
      <c r="D57" s="59">
        <v>499986</v>
      </c>
      <c r="E57" s="62">
        <v>356545</v>
      </c>
      <c r="F57" s="61">
        <f t="shared" si="0"/>
        <v>1683</v>
      </c>
      <c r="G57" s="97" t="s">
        <v>122</v>
      </c>
      <c r="H57" s="8"/>
    </row>
    <row r="58" spans="1:9" s="7" customFormat="1" ht="30" hidden="1" customHeight="1">
      <c r="A58" s="95" t="s">
        <v>123</v>
      </c>
      <c r="B58" s="59">
        <f>C58+D58</f>
        <v>998079</v>
      </c>
      <c r="C58" s="59">
        <v>497384</v>
      </c>
      <c r="D58" s="59">
        <v>500695</v>
      </c>
      <c r="E58" s="62">
        <v>357225</v>
      </c>
      <c r="F58" s="61">
        <f t="shared" si="0"/>
        <v>1451</v>
      </c>
      <c r="G58" s="97" t="s">
        <v>124</v>
      </c>
      <c r="H58" s="8"/>
    </row>
    <row r="59" spans="1:9" s="7" customFormat="1" ht="30" hidden="1" customHeight="1">
      <c r="A59" s="95" t="s">
        <v>125</v>
      </c>
      <c r="B59" s="59">
        <v>999941</v>
      </c>
      <c r="C59" s="59">
        <v>498554</v>
      </c>
      <c r="D59" s="59">
        <v>501387</v>
      </c>
      <c r="E59" s="62">
        <v>357856</v>
      </c>
      <c r="F59" s="61">
        <f t="shared" si="0"/>
        <v>1862</v>
      </c>
      <c r="G59" s="97" t="s">
        <v>126</v>
      </c>
      <c r="H59" s="8"/>
    </row>
    <row r="60" spans="1:9" s="7" customFormat="1" ht="30" hidden="1" customHeight="1">
      <c r="A60" s="95" t="s">
        <v>127</v>
      </c>
      <c r="B60" s="59">
        <v>1000945</v>
      </c>
      <c r="C60" s="59">
        <v>499165</v>
      </c>
      <c r="D60" s="59">
        <v>501780</v>
      </c>
      <c r="E60" s="62">
        <v>358390</v>
      </c>
      <c r="F60" s="61">
        <f t="shared" si="0"/>
        <v>1004</v>
      </c>
      <c r="G60" s="97" t="s">
        <v>128</v>
      </c>
      <c r="H60" s="8"/>
    </row>
    <row r="61" spans="1:9" s="7" customFormat="1" ht="30" hidden="1" customHeight="1">
      <c r="A61" s="95" t="s">
        <v>129</v>
      </c>
      <c r="B61" s="59">
        <v>1002242</v>
      </c>
      <c r="C61" s="59">
        <v>499680</v>
      </c>
      <c r="D61" s="59">
        <v>502562</v>
      </c>
      <c r="E61" s="62">
        <v>359142</v>
      </c>
      <c r="F61" s="61">
        <f t="shared" si="0"/>
        <v>1297</v>
      </c>
      <c r="G61" s="97" t="s">
        <v>130</v>
      </c>
      <c r="H61" s="8"/>
    </row>
    <row r="62" spans="1:9" s="7" customFormat="1" ht="30" hidden="1" customHeight="1">
      <c r="A62" s="95" t="s">
        <v>131</v>
      </c>
      <c r="B62" s="59">
        <v>1004383</v>
      </c>
      <c r="C62" s="59">
        <v>500748</v>
      </c>
      <c r="D62" s="59">
        <v>503635</v>
      </c>
      <c r="E62" s="62">
        <v>360424</v>
      </c>
      <c r="F62" s="61">
        <f t="shared" si="0"/>
        <v>2141</v>
      </c>
      <c r="G62" s="97" t="s">
        <v>132</v>
      </c>
      <c r="H62" s="8"/>
    </row>
    <row r="63" spans="1:9" s="7" customFormat="1" ht="30" hidden="1" customHeight="1">
      <c r="A63" s="95" t="s">
        <v>133</v>
      </c>
      <c r="B63" s="59">
        <v>1006467</v>
      </c>
      <c r="C63" s="59">
        <v>501543</v>
      </c>
      <c r="D63" s="59">
        <v>504924</v>
      </c>
      <c r="E63" s="62">
        <v>362335</v>
      </c>
      <c r="F63" s="61">
        <f t="shared" si="0"/>
        <v>2084</v>
      </c>
      <c r="G63" s="97" t="s">
        <v>134</v>
      </c>
      <c r="H63" s="8"/>
    </row>
    <row r="64" spans="1:9" s="7" customFormat="1" ht="30" hidden="1" customHeight="1">
      <c r="A64" s="95" t="s">
        <v>136</v>
      </c>
      <c r="B64" s="59">
        <v>1008012</v>
      </c>
      <c r="C64" s="59">
        <v>502100</v>
      </c>
      <c r="D64" s="59">
        <v>505912</v>
      </c>
      <c r="E64" s="62">
        <v>363559</v>
      </c>
      <c r="F64" s="61">
        <f t="shared" si="0"/>
        <v>1545</v>
      </c>
      <c r="G64" s="97" t="s">
        <v>135</v>
      </c>
      <c r="H64" s="8"/>
      <c r="I64" s="20"/>
    </row>
    <row r="65" spans="1:9" s="7" customFormat="1" ht="30" hidden="1" customHeight="1">
      <c r="A65" s="95" t="s">
        <v>137</v>
      </c>
      <c r="B65" s="59">
        <v>1008169</v>
      </c>
      <c r="C65" s="59">
        <v>502175</v>
      </c>
      <c r="D65" s="59">
        <v>505994</v>
      </c>
      <c r="E65" s="62">
        <v>363890</v>
      </c>
      <c r="F65" s="61">
        <f t="shared" si="0"/>
        <v>157</v>
      </c>
      <c r="G65" s="97" t="s">
        <v>138</v>
      </c>
      <c r="H65" s="8"/>
      <c r="I65" s="20"/>
    </row>
    <row r="66" spans="1:9" s="7" customFormat="1" ht="30" hidden="1" customHeight="1">
      <c r="A66" s="95" t="s">
        <v>140</v>
      </c>
      <c r="B66" s="59">
        <v>1008858</v>
      </c>
      <c r="C66" s="59">
        <v>502499</v>
      </c>
      <c r="D66" s="59">
        <v>506359</v>
      </c>
      <c r="E66" s="62">
        <v>364615</v>
      </c>
      <c r="F66" s="61">
        <f t="shared" si="0"/>
        <v>689</v>
      </c>
      <c r="G66" s="97" t="s">
        <v>141</v>
      </c>
      <c r="H66" s="8"/>
      <c r="I66" s="20"/>
    </row>
    <row r="67" spans="1:9" s="7" customFormat="1" ht="30" hidden="1" customHeight="1">
      <c r="A67" s="95" t="s">
        <v>142</v>
      </c>
      <c r="B67" s="59">
        <v>1010163</v>
      </c>
      <c r="C67" s="59">
        <v>503304</v>
      </c>
      <c r="D67" s="59">
        <v>506859</v>
      </c>
      <c r="E67" s="62">
        <v>365213</v>
      </c>
      <c r="F67" s="61">
        <f t="shared" si="0"/>
        <v>1305</v>
      </c>
      <c r="G67" s="97" t="s">
        <v>143</v>
      </c>
      <c r="H67" s="8"/>
      <c r="I67" s="20"/>
    </row>
    <row r="68" spans="1:9" s="7" customFormat="1" ht="30" hidden="1" customHeight="1">
      <c r="A68" s="95" t="s">
        <v>144</v>
      </c>
      <c r="B68" s="59">
        <v>1011259</v>
      </c>
      <c r="C68" s="59">
        <v>503922</v>
      </c>
      <c r="D68" s="59">
        <v>507337</v>
      </c>
      <c r="E68" s="62">
        <v>365683</v>
      </c>
      <c r="F68" s="61">
        <f t="shared" si="0"/>
        <v>1096</v>
      </c>
      <c r="G68" s="97" t="s">
        <v>145</v>
      </c>
      <c r="H68" s="8"/>
      <c r="I68" s="20"/>
    </row>
    <row r="69" spans="1:9" s="7" customFormat="1" ht="30" hidden="1" customHeight="1">
      <c r="A69" s="95" t="s">
        <v>146</v>
      </c>
      <c r="B69" s="59">
        <v>1012417</v>
      </c>
      <c r="C69" s="59">
        <v>504627</v>
      </c>
      <c r="D69" s="59">
        <v>507790</v>
      </c>
      <c r="E69" s="62">
        <v>366232</v>
      </c>
      <c r="F69" s="61">
        <f t="shared" si="0"/>
        <v>1158</v>
      </c>
      <c r="G69" s="97" t="s">
        <v>145</v>
      </c>
      <c r="H69" s="8"/>
      <c r="I69" s="20"/>
    </row>
    <row r="70" spans="1:9" s="7" customFormat="1" ht="30" hidden="1" customHeight="1">
      <c r="A70" s="95" t="s">
        <v>147</v>
      </c>
      <c r="B70" s="59">
        <f>C70+D70</f>
        <v>1013429</v>
      </c>
      <c r="C70" s="59">
        <v>505144</v>
      </c>
      <c r="D70" s="59">
        <v>508285</v>
      </c>
      <c r="E70" s="62">
        <v>366740</v>
      </c>
      <c r="F70" s="61">
        <f t="shared" si="0"/>
        <v>1012</v>
      </c>
      <c r="G70" s="97" t="s">
        <v>128</v>
      </c>
      <c r="H70" s="8"/>
      <c r="I70" s="20"/>
    </row>
    <row r="71" spans="1:9" s="7" customFormat="1" ht="30" hidden="1" customHeight="1">
      <c r="A71" s="95" t="s">
        <v>148</v>
      </c>
      <c r="B71" s="59">
        <v>1015075</v>
      </c>
      <c r="C71" s="59">
        <v>506035</v>
      </c>
      <c r="D71" s="59">
        <v>509040</v>
      </c>
      <c r="E71" s="62">
        <v>367444</v>
      </c>
      <c r="F71" s="61">
        <f t="shared" si="0"/>
        <v>1646</v>
      </c>
      <c r="G71" s="97" t="s">
        <v>151</v>
      </c>
      <c r="H71" s="8"/>
      <c r="I71" s="20"/>
    </row>
    <row r="72" spans="1:9" s="7" customFormat="1" ht="30" hidden="1" customHeight="1">
      <c r="A72" s="95" t="s">
        <v>149</v>
      </c>
      <c r="B72" s="59">
        <v>1016370</v>
      </c>
      <c r="C72" s="59">
        <v>506741</v>
      </c>
      <c r="D72" s="59">
        <v>509629</v>
      </c>
      <c r="E72" s="62">
        <v>368127</v>
      </c>
      <c r="F72" s="61">
        <f t="shared" si="0"/>
        <v>1295</v>
      </c>
      <c r="G72" s="97" t="s">
        <v>152</v>
      </c>
      <c r="H72" s="8"/>
      <c r="I72" s="20"/>
    </row>
    <row r="73" spans="1:9" s="7" customFormat="1" ht="30" hidden="1" customHeight="1">
      <c r="A73" s="95" t="s">
        <v>150</v>
      </c>
      <c r="B73" s="59">
        <v>1018005</v>
      </c>
      <c r="C73" s="59">
        <v>507369</v>
      </c>
      <c r="D73" s="59">
        <v>510636</v>
      </c>
      <c r="E73" s="62">
        <v>368968</v>
      </c>
      <c r="F73" s="61">
        <f t="shared" si="0"/>
        <v>1635</v>
      </c>
      <c r="G73" s="97" t="s">
        <v>151</v>
      </c>
      <c r="H73" s="8"/>
      <c r="I73" s="20"/>
    </row>
    <row r="74" spans="1:9" s="7" customFormat="1" ht="30" hidden="1" customHeight="1">
      <c r="A74" s="95" t="s">
        <v>153</v>
      </c>
      <c r="B74" s="59">
        <v>1019184</v>
      </c>
      <c r="C74" s="59">
        <v>507881</v>
      </c>
      <c r="D74" s="59">
        <v>511303</v>
      </c>
      <c r="E74" s="62">
        <v>369868</v>
      </c>
      <c r="F74" s="61">
        <f t="shared" si="0"/>
        <v>1179</v>
      </c>
      <c r="G74" s="97" t="s">
        <v>154</v>
      </c>
      <c r="H74" s="8"/>
    </row>
    <row r="75" spans="1:9" s="7" customFormat="1" ht="30" hidden="1" customHeight="1">
      <c r="A75" s="95" t="s">
        <v>155</v>
      </c>
      <c r="B75" s="59">
        <v>1019654</v>
      </c>
      <c r="C75" s="59">
        <v>507979</v>
      </c>
      <c r="D75" s="59">
        <v>511675</v>
      </c>
      <c r="E75" s="62">
        <v>370549</v>
      </c>
      <c r="F75" s="61">
        <f t="shared" si="0"/>
        <v>470</v>
      </c>
      <c r="G75" s="97" t="s">
        <v>156</v>
      </c>
      <c r="H75" s="8"/>
    </row>
    <row r="76" spans="1:9" ht="30" hidden="1" customHeight="1">
      <c r="A76" s="95" t="s">
        <v>161</v>
      </c>
      <c r="B76" s="59">
        <v>1021007</v>
      </c>
      <c r="C76" s="59">
        <v>508625</v>
      </c>
      <c r="D76" s="59">
        <v>512382</v>
      </c>
      <c r="E76" s="62">
        <v>371685</v>
      </c>
      <c r="F76" s="61">
        <f t="shared" si="0"/>
        <v>1353</v>
      </c>
      <c r="G76" s="97" t="s">
        <v>162</v>
      </c>
    </row>
    <row r="77" spans="1:9" ht="30" hidden="1" customHeight="1">
      <c r="A77" s="95" t="s">
        <v>163</v>
      </c>
      <c r="B77" s="59">
        <v>1023152</v>
      </c>
      <c r="C77" s="59">
        <v>509726</v>
      </c>
      <c r="D77" s="59">
        <v>513426</v>
      </c>
      <c r="E77" s="62">
        <v>372998</v>
      </c>
      <c r="F77" s="61">
        <f t="shared" si="0"/>
        <v>2145</v>
      </c>
      <c r="G77" s="97" t="s">
        <v>166</v>
      </c>
    </row>
    <row r="78" spans="1:9" ht="30" hidden="1" customHeight="1">
      <c r="A78" s="95" t="s">
        <v>164</v>
      </c>
      <c r="B78" s="59">
        <f>SUM(C78:D78)</f>
        <v>1024632</v>
      </c>
      <c r="C78" s="59">
        <v>510393</v>
      </c>
      <c r="D78" s="59">
        <v>514239</v>
      </c>
      <c r="E78" s="62">
        <v>374166</v>
      </c>
      <c r="F78" s="61">
        <f t="shared" si="0"/>
        <v>1480</v>
      </c>
      <c r="G78" s="97" t="s">
        <v>165</v>
      </c>
    </row>
    <row r="79" spans="1:9" ht="30" hidden="1" customHeight="1">
      <c r="A79" s="95" t="s">
        <v>167</v>
      </c>
      <c r="B79" s="59">
        <v>1025783</v>
      </c>
      <c r="C79" s="59">
        <v>510935</v>
      </c>
      <c r="D79" s="59">
        <v>514848</v>
      </c>
      <c r="E79" s="62">
        <v>375064</v>
      </c>
      <c r="F79" s="61">
        <f t="shared" si="0"/>
        <v>1151</v>
      </c>
      <c r="G79" s="97" t="s">
        <v>145</v>
      </c>
    </row>
    <row r="80" spans="1:9" ht="30" hidden="1" customHeight="1">
      <c r="A80" s="95" t="s">
        <v>168</v>
      </c>
      <c r="B80" s="59">
        <f>SUM(C80:D80)</f>
        <v>1027167</v>
      </c>
      <c r="C80" s="59">
        <v>511480</v>
      </c>
      <c r="D80" s="59">
        <v>515687</v>
      </c>
      <c r="E80" s="62">
        <v>375809</v>
      </c>
      <c r="F80" s="61">
        <f t="shared" si="0"/>
        <v>1384</v>
      </c>
      <c r="G80" s="97" t="s">
        <v>130</v>
      </c>
    </row>
    <row r="81" spans="1:8" ht="30" hidden="1" customHeight="1">
      <c r="A81" s="95" t="s">
        <v>169</v>
      </c>
      <c r="B81" s="59">
        <v>1028642</v>
      </c>
      <c r="C81" s="59">
        <v>512258</v>
      </c>
      <c r="D81" s="59">
        <v>516384</v>
      </c>
      <c r="E81" s="62">
        <v>376535</v>
      </c>
      <c r="F81" s="61">
        <f>B81-B80</f>
        <v>1475</v>
      </c>
      <c r="G81" s="97" t="s">
        <v>170</v>
      </c>
      <c r="H81" s="38"/>
    </row>
    <row r="82" spans="1:8" ht="30" hidden="1" customHeight="1">
      <c r="A82" s="95" t="s">
        <v>171</v>
      </c>
      <c r="B82" s="59">
        <v>1029988</v>
      </c>
      <c r="C82" s="59">
        <v>513166</v>
      </c>
      <c r="D82" s="59">
        <v>516822</v>
      </c>
      <c r="E82" s="62">
        <v>377137</v>
      </c>
      <c r="F82" s="61">
        <f t="shared" ref="F82:F91" si="1">B82-B81</f>
        <v>1346</v>
      </c>
      <c r="G82" s="98" t="s">
        <v>154</v>
      </c>
      <c r="H82" s="38"/>
    </row>
    <row r="83" spans="1:8" ht="30" hidden="1" customHeight="1">
      <c r="A83" s="95" t="s">
        <v>172</v>
      </c>
      <c r="B83" s="59">
        <v>1035058</v>
      </c>
      <c r="C83" s="59">
        <v>515981</v>
      </c>
      <c r="D83" s="59">
        <v>519077</v>
      </c>
      <c r="E83" s="62">
        <v>379247</v>
      </c>
      <c r="F83" s="61">
        <f t="shared" si="1"/>
        <v>5070</v>
      </c>
      <c r="G83" s="97" t="s">
        <v>186</v>
      </c>
      <c r="H83" s="38"/>
    </row>
    <row r="84" spans="1:8" ht="30" hidden="1" customHeight="1">
      <c r="A84" s="95" t="s">
        <v>173</v>
      </c>
      <c r="B84" s="59">
        <v>1039984</v>
      </c>
      <c r="C84" s="59">
        <v>518587</v>
      </c>
      <c r="D84" s="59">
        <v>521397</v>
      </c>
      <c r="E84" s="62">
        <v>381814</v>
      </c>
      <c r="F84" s="61">
        <f t="shared" si="1"/>
        <v>4926</v>
      </c>
      <c r="G84" s="97" t="s">
        <v>176</v>
      </c>
      <c r="H84" s="38"/>
    </row>
    <row r="85" spans="1:8" ht="30" hidden="1" customHeight="1">
      <c r="A85" s="95" t="s">
        <v>174</v>
      </c>
      <c r="B85" s="59">
        <v>1044854</v>
      </c>
      <c r="C85" s="59">
        <v>520894</v>
      </c>
      <c r="D85" s="59">
        <v>523960</v>
      </c>
      <c r="E85" s="62">
        <v>384280</v>
      </c>
      <c r="F85" s="61">
        <f t="shared" si="1"/>
        <v>4870</v>
      </c>
      <c r="G85" s="97" t="s">
        <v>178</v>
      </c>
      <c r="H85" s="38"/>
    </row>
    <row r="86" spans="1:8" ht="30" hidden="1" customHeight="1">
      <c r="A86" s="95" t="s">
        <v>175</v>
      </c>
      <c r="B86" s="59">
        <v>1049102</v>
      </c>
      <c r="C86" s="59">
        <v>522839</v>
      </c>
      <c r="D86" s="59">
        <v>526263</v>
      </c>
      <c r="E86" s="62">
        <v>386759</v>
      </c>
      <c r="F86" s="61">
        <f t="shared" si="1"/>
        <v>4248</v>
      </c>
      <c r="G86" s="97" t="s">
        <v>177</v>
      </c>
      <c r="H86" s="38"/>
    </row>
    <row r="87" spans="1:8" ht="30" hidden="1" customHeight="1">
      <c r="A87" s="95" t="s">
        <v>179</v>
      </c>
      <c r="B87" s="59">
        <v>1051009</v>
      </c>
      <c r="C87" s="59">
        <v>523516</v>
      </c>
      <c r="D87" s="59">
        <v>527493</v>
      </c>
      <c r="E87" s="62">
        <v>388384</v>
      </c>
      <c r="F87" s="61">
        <f t="shared" si="1"/>
        <v>1907</v>
      </c>
      <c r="G87" s="96">
        <v>1.8E-3</v>
      </c>
      <c r="H87" s="38"/>
    </row>
    <row r="88" spans="1:8" ht="30" hidden="1" customHeight="1">
      <c r="A88" s="95" t="s">
        <v>180</v>
      </c>
      <c r="B88" s="59">
        <v>1053522</v>
      </c>
      <c r="C88" s="59">
        <v>524661</v>
      </c>
      <c r="D88" s="59">
        <v>528861</v>
      </c>
      <c r="E88" s="62">
        <v>390137</v>
      </c>
      <c r="F88" s="61">
        <f t="shared" si="1"/>
        <v>2513</v>
      </c>
      <c r="G88" s="96">
        <f>F88/B87</f>
        <v>2.3910356619210684E-3</v>
      </c>
      <c r="H88" s="38"/>
    </row>
    <row r="89" spans="1:8" ht="30" hidden="1" customHeight="1">
      <c r="A89" s="95" t="s">
        <v>181</v>
      </c>
      <c r="B89" s="59">
        <v>1055369</v>
      </c>
      <c r="C89" s="59">
        <v>525652</v>
      </c>
      <c r="D89" s="59">
        <v>529717</v>
      </c>
      <c r="E89" s="62">
        <v>389975</v>
      </c>
      <c r="F89" s="61">
        <f t="shared" si="1"/>
        <v>1847</v>
      </c>
      <c r="G89" s="96">
        <f>F89/B88</f>
        <v>1.7531669960380513E-3</v>
      </c>
      <c r="H89" s="38"/>
    </row>
    <row r="90" spans="1:8" ht="30" hidden="1" customHeight="1">
      <c r="A90" s="95" t="s">
        <v>182</v>
      </c>
      <c r="B90" s="59">
        <v>1056567</v>
      </c>
      <c r="C90" s="59">
        <v>526184</v>
      </c>
      <c r="D90" s="59">
        <v>530383</v>
      </c>
      <c r="E90" s="62">
        <v>391361</v>
      </c>
      <c r="F90" s="61">
        <f t="shared" si="1"/>
        <v>1198</v>
      </c>
      <c r="G90" s="96">
        <f>F90/B89</f>
        <v>1.1351479908922851E-3</v>
      </c>
      <c r="H90" s="38"/>
    </row>
    <row r="91" spans="1:8" ht="30" hidden="1" customHeight="1">
      <c r="A91" s="95" t="s">
        <v>183</v>
      </c>
      <c r="B91" s="59">
        <v>1057756</v>
      </c>
      <c r="C91" s="59">
        <v>526601</v>
      </c>
      <c r="D91" s="59">
        <v>531155</v>
      </c>
      <c r="E91" s="62">
        <v>393857</v>
      </c>
      <c r="F91" s="61">
        <f t="shared" si="1"/>
        <v>1189</v>
      </c>
      <c r="G91" s="96">
        <f t="shared" ref="G91:G98" si="2">F91/B90</f>
        <v>1.1253427373749132E-3</v>
      </c>
      <c r="H91" s="38"/>
    </row>
    <row r="92" spans="1:8" ht="30" hidden="1" customHeight="1">
      <c r="A92" s="95" t="s">
        <v>184</v>
      </c>
      <c r="B92" s="59">
        <v>1060810</v>
      </c>
      <c r="C92" s="59">
        <v>528272</v>
      </c>
      <c r="D92" s="59">
        <v>532538</v>
      </c>
      <c r="E92" s="62">
        <v>395331</v>
      </c>
      <c r="F92" s="61">
        <f t="shared" ref="F92:F101" si="3">B92-B91</f>
        <v>3054</v>
      </c>
      <c r="G92" s="96">
        <f t="shared" si="2"/>
        <v>2.8872443172149342E-3</v>
      </c>
      <c r="H92" s="38"/>
    </row>
    <row r="93" spans="1:8" ht="30" hidden="1" customHeight="1">
      <c r="A93" s="95" t="s">
        <v>185</v>
      </c>
      <c r="B93" s="59">
        <v>1064683</v>
      </c>
      <c r="C93" s="59">
        <v>530408</v>
      </c>
      <c r="D93" s="59">
        <v>534275</v>
      </c>
      <c r="E93" s="62">
        <v>397197</v>
      </c>
      <c r="F93" s="61">
        <f t="shared" si="3"/>
        <v>3873</v>
      </c>
      <c r="G93" s="96">
        <f t="shared" si="2"/>
        <v>3.6509836822805216E-3</v>
      </c>
      <c r="H93" s="38"/>
    </row>
    <row r="94" spans="1:8" ht="30" hidden="1" customHeight="1">
      <c r="A94" s="95" t="s">
        <v>187</v>
      </c>
      <c r="B94" s="59">
        <v>1067364</v>
      </c>
      <c r="C94" s="59">
        <v>531864</v>
      </c>
      <c r="D94" s="59">
        <v>535500</v>
      </c>
      <c r="E94" s="62">
        <v>398698</v>
      </c>
      <c r="F94" s="61">
        <f t="shared" si="3"/>
        <v>2681</v>
      </c>
      <c r="G94" s="96">
        <f t="shared" si="2"/>
        <v>2.5181204170631071E-3</v>
      </c>
      <c r="H94" s="38"/>
    </row>
    <row r="95" spans="1:8" ht="30" hidden="1" customHeight="1">
      <c r="A95" s="95" t="s">
        <v>188</v>
      </c>
      <c r="B95" s="59">
        <v>1070879</v>
      </c>
      <c r="C95" s="59">
        <v>533711</v>
      </c>
      <c r="D95" s="59">
        <v>537168</v>
      </c>
      <c r="E95" s="62">
        <v>400454</v>
      </c>
      <c r="F95" s="61">
        <f t="shared" si="3"/>
        <v>3515</v>
      </c>
      <c r="G95" s="96">
        <f t="shared" si="2"/>
        <v>3.2931595969135177E-3</v>
      </c>
      <c r="H95" s="38"/>
    </row>
    <row r="96" spans="1:8" ht="30" hidden="1" customHeight="1">
      <c r="A96" s="95" t="s">
        <v>189</v>
      </c>
      <c r="B96" s="59">
        <v>1073441</v>
      </c>
      <c r="C96" s="59">
        <v>535152</v>
      </c>
      <c r="D96" s="59">
        <v>538289</v>
      </c>
      <c r="E96" s="62">
        <v>402037</v>
      </c>
      <c r="F96" s="61">
        <f t="shared" si="3"/>
        <v>2562</v>
      </c>
      <c r="G96" s="96">
        <f t="shared" si="2"/>
        <v>2.3924271556356974E-3</v>
      </c>
      <c r="H96" s="38"/>
    </row>
    <row r="97" spans="1:8" ht="30" hidden="1" customHeight="1">
      <c r="A97" s="95" t="s">
        <v>190</v>
      </c>
      <c r="B97" s="59">
        <v>1074531</v>
      </c>
      <c r="C97" s="59">
        <v>535460</v>
      </c>
      <c r="D97" s="59">
        <v>539071</v>
      </c>
      <c r="E97" s="62">
        <v>403083</v>
      </c>
      <c r="F97" s="61">
        <f t="shared" si="3"/>
        <v>1090</v>
      </c>
      <c r="G97" s="96">
        <f t="shared" si="2"/>
        <v>1.0154260923516058E-3</v>
      </c>
      <c r="H97" s="38"/>
    </row>
    <row r="98" spans="1:8" ht="30" hidden="1" customHeight="1">
      <c r="A98" s="95" t="s">
        <v>191</v>
      </c>
      <c r="B98" s="59">
        <v>1076398</v>
      </c>
      <c r="C98" s="59">
        <v>536292</v>
      </c>
      <c r="D98" s="59">
        <v>540106</v>
      </c>
      <c r="E98" s="62">
        <v>404484</v>
      </c>
      <c r="F98" s="61">
        <f t="shared" si="3"/>
        <v>1867</v>
      </c>
      <c r="G98" s="96">
        <f t="shared" si="2"/>
        <v>1.7375022218996008E-3</v>
      </c>
      <c r="H98" s="38"/>
    </row>
    <row r="99" spans="1:8" ht="30" hidden="1" customHeight="1">
      <c r="A99" s="95" t="s">
        <v>192</v>
      </c>
      <c r="B99" s="59">
        <v>1077239</v>
      </c>
      <c r="C99" s="59">
        <v>536298</v>
      </c>
      <c r="D99" s="59">
        <v>540941</v>
      </c>
      <c r="E99" s="62">
        <v>405560</v>
      </c>
      <c r="F99" s="61">
        <f t="shared" si="3"/>
        <v>841</v>
      </c>
      <c r="G99" s="96">
        <f>F99/B98</f>
        <v>7.8130951562526123E-4</v>
      </c>
      <c r="H99" s="38"/>
    </row>
    <row r="100" spans="1:8" ht="30" hidden="1" customHeight="1">
      <c r="A100" s="95" t="s">
        <v>193</v>
      </c>
      <c r="B100" s="59">
        <v>1078591</v>
      </c>
      <c r="C100" s="59">
        <v>536877</v>
      </c>
      <c r="D100" s="59">
        <v>541714</v>
      </c>
      <c r="E100" s="62">
        <v>406880</v>
      </c>
      <c r="F100" s="61">
        <f t="shared" si="3"/>
        <v>1352</v>
      </c>
      <c r="G100" s="96">
        <f>F100/B99</f>
        <v>1.2550603904983018E-3</v>
      </c>
      <c r="H100" s="38"/>
    </row>
    <row r="101" spans="1:8" ht="30" hidden="1" customHeight="1">
      <c r="A101" s="95" t="s">
        <v>223</v>
      </c>
      <c r="B101" s="59">
        <v>1080626</v>
      </c>
      <c r="C101" s="59">
        <v>537893</v>
      </c>
      <c r="D101" s="59">
        <v>542733</v>
      </c>
      <c r="E101" s="62">
        <v>408194</v>
      </c>
      <c r="F101" s="61">
        <f t="shared" si="3"/>
        <v>2035</v>
      </c>
      <c r="G101" s="96">
        <f t="shared" ref="G101:G111" si="4">F101/B100</f>
        <v>1.8867207310277947E-3</v>
      </c>
      <c r="H101" s="38"/>
    </row>
    <row r="102" spans="1:8" ht="30" hidden="1" customHeight="1">
      <c r="A102" s="95" t="s">
        <v>226</v>
      </c>
      <c r="B102" s="59">
        <v>1082737</v>
      </c>
      <c r="C102" s="59">
        <v>538830</v>
      </c>
      <c r="D102" s="59">
        <v>543907</v>
      </c>
      <c r="E102" s="62">
        <v>409892</v>
      </c>
      <c r="F102" s="61">
        <v>2111</v>
      </c>
      <c r="G102" s="96">
        <f t="shared" si="4"/>
        <v>1.9534973246988318E-3</v>
      </c>
      <c r="H102" s="38"/>
    </row>
    <row r="103" spans="1:8" ht="30" hidden="1" customHeight="1">
      <c r="A103" s="95" t="s">
        <v>227</v>
      </c>
      <c r="B103" s="63">
        <v>1084544</v>
      </c>
      <c r="C103" s="64">
        <v>539671</v>
      </c>
      <c r="D103" s="64">
        <v>544873</v>
      </c>
      <c r="E103" s="62">
        <v>411186</v>
      </c>
      <c r="F103" s="57">
        <v>1807</v>
      </c>
      <c r="G103" s="96">
        <f t="shared" si="4"/>
        <v>1.6689186755417058E-3</v>
      </c>
      <c r="H103" s="38"/>
    </row>
    <row r="104" spans="1:8" ht="30" hidden="1" customHeight="1">
      <c r="A104" s="95" t="s">
        <v>229</v>
      </c>
      <c r="B104" s="63">
        <f>C104+D104</f>
        <v>1087151</v>
      </c>
      <c r="C104" s="64">
        <v>541042</v>
      </c>
      <c r="D104" s="64">
        <v>546109</v>
      </c>
      <c r="E104" s="62">
        <v>412683</v>
      </c>
      <c r="F104" s="57">
        <f>B104-B102</f>
        <v>4414</v>
      </c>
      <c r="G104" s="96">
        <f t="shared" si="4"/>
        <v>4.0699132538652193E-3</v>
      </c>
      <c r="H104" s="38"/>
    </row>
    <row r="105" spans="1:8" ht="30" hidden="1" customHeight="1">
      <c r="A105" s="95" t="s">
        <v>230</v>
      </c>
      <c r="B105" s="63">
        <f t="shared" ref="B105:B109" si="5">C105+D105</f>
        <v>1089087</v>
      </c>
      <c r="C105" s="64">
        <v>542289</v>
      </c>
      <c r="D105" s="64">
        <v>546798</v>
      </c>
      <c r="E105" s="62">
        <v>414132</v>
      </c>
      <c r="F105" s="57">
        <f>B105-B104</f>
        <v>1936</v>
      </c>
      <c r="G105" s="96">
        <f t="shared" si="4"/>
        <v>1.7808013790172662E-3</v>
      </c>
      <c r="H105" s="38"/>
    </row>
    <row r="106" spans="1:8" ht="30" hidden="1" customHeight="1">
      <c r="A106" s="95" t="s">
        <v>231</v>
      </c>
      <c r="B106" s="63">
        <f t="shared" si="5"/>
        <v>1091025</v>
      </c>
      <c r="C106" s="64">
        <v>543419</v>
      </c>
      <c r="D106" s="64">
        <v>547606</v>
      </c>
      <c r="E106" s="62">
        <v>415491</v>
      </c>
      <c r="F106" s="57">
        <f t="shared" ref="F106:F107" si="6">B106-B105</f>
        <v>1938</v>
      </c>
      <c r="G106" s="96">
        <f t="shared" si="4"/>
        <v>1.779472163380887E-3</v>
      </c>
      <c r="H106" s="38"/>
    </row>
    <row r="107" spans="1:8" ht="30" hidden="1" customHeight="1">
      <c r="A107" s="95" t="s">
        <v>232</v>
      </c>
      <c r="B107" s="63">
        <f t="shared" si="5"/>
        <v>1092878</v>
      </c>
      <c r="C107" s="64">
        <v>544256</v>
      </c>
      <c r="D107" s="64">
        <v>548622</v>
      </c>
      <c r="E107" s="62">
        <v>416896</v>
      </c>
      <c r="F107" s="57">
        <f t="shared" si="6"/>
        <v>1853</v>
      </c>
      <c r="G107" s="96">
        <f t="shared" si="4"/>
        <v>1.6984028780275429E-3</v>
      </c>
      <c r="H107" s="38"/>
    </row>
    <row r="108" spans="1:8" ht="30" hidden="1" customHeight="1">
      <c r="A108" s="95" t="s">
        <v>233</v>
      </c>
      <c r="B108" s="63">
        <f t="shared" si="5"/>
        <v>1093094</v>
      </c>
      <c r="C108" s="64">
        <v>544397</v>
      </c>
      <c r="D108" s="64">
        <v>548697</v>
      </c>
      <c r="E108" s="62">
        <v>417777</v>
      </c>
      <c r="F108" s="57">
        <f t="shared" ref="F108:F111" si="7">B108-B107</f>
        <v>216</v>
      </c>
      <c r="G108" s="96">
        <f t="shared" si="4"/>
        <v>1.9764328680785961E-4</v>
      </c>
      <c r="H108" s="38"/>
    </row>
    <row r="109" spans="1:8" ht="30" hidden="1" customHeight="1">
      <c r="A109" s="95" t="s">
        <v>234</v>
      </c>
      <c r="B109" s="63">
        <f t="shared" si="5"/>
        <v>1093100</v>
      </c>
      <c r="C109" s="64">
        <v>544368</v>
      </c>
      <c r="D109" s="64">
        <v>548732</v>
      </c>
      <c r="E109" s="62">
        <v>418471</v>
      </c>
      <c r="F109" s="57">
        <f t="shared" si="7"/>
        <v>6</v>
      </c>
      <c r="G109" s="96">
        <f t="shared" si="4"/>
        <v>5.4890064349452106E-6</v>
      </c>
      <c r="H109" s="38"/>
    </row>
    <row r="110" spans="1:8" ht="30" hidden="1" customHeight="1">
      <c r="A110" s="95" t="s">
        <v>235</v>
      </c>
      <c r="B110" s="63">
        <v>1092802</v>
      </c>
      <c r="C110" s="64">
        <v>544083</v>
      </c>
      <c r="D110" s="64">
        <v>548719</v>
      </c>
      <c r="E110" s="79">
        <v>418896</v>
      </c>
      <c r="F110" s="58">
        <f t="shared" si="7"/>
        <v>-298</v>
      </c>
      <c r="G110" s="96">
        <f t="shared" si="4"/>
        <v>-2.7261915652730765E-4</v>
      </c>
      <c r="H110" s="38"/>
    </row>
    <row r="111" spans="1:8" ht="30" hidden="1" customHeight="1">
      <c r="A111" s="95" t="s">
        <v>236</v>
      </c>
      <c r="B111" s="63">
        <v>1091865</v>
      </c>
      <c r="C111" s="64">
        <v>543493</v>
      </c>
      <c r="D111" s="64">
        <v>548372</v>
      </c>
      <c r="E111" s="79">
        <v>419513</v>
      </c>
      <c r="F111" s="58">
        <f t="shared" si="7"/>
        <v>-937</v>
      </c>
      <c r="G111" s="96">
        <f t="shared" si="4"/>
        <v>-8.5742888464699003E-4</v>
      </c>
      <c r="H111" s="38"/>
    </row>
    <row r="112" spans="1:8" ht="30" hidden="1" customHeight="1">
      <c r="A112" s="95" t="s">
        <v>237</v>
      </c>
      <c r="B112" s="63">
        <v>1090907</v>
      </c>
      <c r="C112" s="64">
        <v>542613</v>
      </c>
      <c r="D112" s="64">
        <v>548294</v>
      </c>
      <c r="E112" s="79">
        <v>420519</v>
      </c>
      <c r="F112" s="58">
        <f t="shared" ref="F112:F117" si="8">B112-B111</f>
        <v>-958</v>
      </c>
      <c r="G112" s="96">
        <f t="shared" ref="G112:G117" si="9">F112/B111</f>
        <v>-8.773978468034052E-4</v>
      </c>
    </row>
    <row r="113" spans="1:7" ht="30" hidden="1" customHeight="1">
      <c r="A113" s="95" t="s">
        <v>241</v>
      </c>
      <c r="B113" s="63">
        <v>1092022</v>
      </c>
      <c r="C113" s="64">
        <v>543007</v>
      </c>
      <c r="D113" s="64">
        <v>549015</v>
      </c>
      <c r="E113" s="79">
        <v>422668</v>
      </c>
      <c r="F113" s="58">
        <f t="shared" si="8"/>
        <v>1115</v>
      </c>
      <c r="G113" s="96">
        <f t="shared" si="9"/>
        <v>1.0220852923301436E-3</v>
      </c>
    </row>
    <row r="114" spans="1:7" ht="30" hidden="1" customHeight="1">
      <c r="A114" s="95" t="s">
        <v>242</v>
      </c>
      <c r="B114" s="63">
        <v>1091362</v>
      </c>
      <c r="C114" s="64">
        <v>542633</v>
      </c>
      <c r="D114" s="64">
        <v>548729</v>
      </c>
      <c r="E114" s="79">
        <v>422961</v>
      </c>
      <c r="F114" s="58">
        <f t="shared" si="8"/>
        <v>-660</v>
      </c>
      <c r="G114" s="96">
        <f t="shared" si="9"/>
        <v>-6.0438342817269251E-4</v>
      </c>
    </row>
    <row r="115" spans="1:7" ht="30" hidden="1" customHeight="1">
      <c r="A115" s="95" t="s">
        <v>243</v>
      </c>
      <c r="B115" s="63">
        <v>1092895</v>
      </c>
      <c r="C115" s="64">
        <v>543554</v>
      </c>
      <c r="D115" s="64">
        <v>549341</v>
      </c>
      <c r="E115" s="80">
        <v>424024</v>
      </c>
      <c r="F115" s="58">
        <f t="shared" si="8"/>
        <v>1533</v>
      </c>
      <c r="G115" s="96">
        <f t="shared" si="9"/>
        <v>1.4046668291547626E-3</v>
      </c>
    </row>
    <row r="116" spans="1:7" ht="30" hidden="1" customHeight="1">
      <c r="A116" s="95" t="s">
        <v>244</v>
      </c>
      <c r="B116" s="63">
        <v>1093775</v>
      </c>
      <c r="C116" s="64">
        <v>544139</v>
      </c>
      <c r="D116" s="64">
        <v>549636</v>
      </c>
      <c r="E116" s="80">
        <v>424903</v>
      </c>
      <c r="F116" s="58">
        <f t="shared" si="8"/>
        <v>880</v>
      </c>
      <c r="G116" s="96">
        <f t="shared" si="9"/>
        <v>8.0520086559093048E-4</v>
      </c>
    </row>
    <row r="117" spans="1:7" ht="30" hidden="1" customHeight="1">
      <c r="A117" s="95" t="s">
        <v>246</v>
      </c>
      <c r="B117" s="63">
        <v>1093775</v>
      </c>
      <c r="C117" s="64">
        <v>544191</v>
      </c>
      <c r="D117" s="64">
        <v>549584</v>
      </c>
      <c r="E117" s="80">
        <v>425579</v>
      </c>
      <c r="F117" s="58">
        <f t="shared" si="8"/>
        <v>0</v>
      </c>
      <c r="G117" s="96">
        <f t="shared" si="9"/>
        <v>0</v>
      </c>
    </row>
    <row r="118" spans="1:7" ht="30" hidden="1" customHeight="1">
      <c r="A118" s="95" t="s">
        <v>247</v>
      </c>
      <c r="B118" s="63">
        <v>1094953</v>
      </c>
      <c r="C118" s="64">
        <v>544708</v>
      </c>
      <c r="D118" s="64">
        <v>550245</v>
      </c>
      <c r="E118" s="80">
        <v>426688</v>
      </c>
      <c r="F118" s="58">
        <f t="shared" ref="F118:F122" si="10">B118-B117</f>
        <v>1178</v>
      </c>
      <c r="G118" s="96">
        <f>F118/B117</f>
        <v>1.0770039541953328E-3</v>
      </c>
    </row>
    <row r="119" spans="1:7" ht="30" hidden="1" customHeight="1">
      <c r="A119" s="95" t="s">
        <v>248</v>
      </c>
      <c r="B119" s="88">
        <v>1096046</v>
      </c>
      <c r="C119" s="89">
        <v>545300</v>
      </c>
      <c r="D119" s="89">
        <v>550746</v>
      </c>
      <c r="E119" s="90">
        <v>428163</v>
      </c>
      <c r="F119" s="58">
        <f t="shared" si="10"/>
        <v>1093</v>
      </c>
      <c r="G119" s="99">
        <f>F119/B118</f>
        <v>9.9821636179817769E-4</v>
      </c>
    </row>
    <row r="120" spans="1:7" ht="30" hidden="1" customHeight="1">
      <c r="A120" s="100" t="s">
        <v>249</v>
      </c>
      <c r="B120" s="63">
        <v>1095835</v>
      </c>
      <c r="C120" s="64">
        <v>544997</v>
      </c>
      <c r="D120" s="64">
        <v>550838</v>
      </c>
      <c r="E120" s="80">
        <v>428819</v>
      </c>
      <c r="F120" s="58">
        <f t="shared" si="10"/>
        <v>-211</v>
      </c>
      <c r="G120" s="96">
        <f>F120/B119</f>
        <v>-1.9251016836884584E-4</v>
      </c>
    </row>
    <row r="121" spans="1:7" ht="30" hidden="1" customHeight="1">
      <c r="A121" s="95" t="s">
        <v>260</v>
      </c>
      <c r="B121" s="63">
        <v>1095888</v>
      </c>
      <c r="C121" s="64">
        <v>544836</v>
      </c>
      <c r="D121" s="64">
        <v>551052</v>
      </c>
      <c r="E121" s="80">
        <v>429283</v>
      </c>
      <c r="F121" s="58">
        <f t="shared" si="10"/>
        <v>53</v>
      </c>
      <c r="G121" s="96">
        <f>F121/B120</f>
        <v>4.8364945452554442E-5</v>
      </c>
    </row>
    <row r="122" spans="1:7" ht="30" hidden="1" customHeight="1">
      <c r="A122" s="95" t="s">
        <v>261</v>
      </c>
      <c r="B122" s="63">
        <v>1094991</v>
      </c>
      <c r="C122" s="64">
        <v>544288</v>
      </c>
      <c r="D122" s="64">
        <v>550703</v>
      </c>
      <c r="E122" s="80">
        <v>429445</v>
      </c>
      <c r="F122" s="58">
        <f t="shared" si="10"/>
        <v>-897</v>
      </c>
      <c r="G122" s="96">
        <f>F122/B121</f>
        <v>-8.1851430073146166E-4</v>
      </c>
    </row>
    <row r="123" spans="1:7" ht="30" hidden="1" customHeight="1">
      <c r="A123" s="95" t="s">
        <v>265</v>
      </c>
      <c r="B123" s="63">
        <v>1093665</v>
      </c>
      <c r="C123" s="64">
        <v>543579</v>
      </c>
      <c r="D123" s="64">
        <v>550086</v>
      </c>
      <c r="E123" s="80">
        <v>429492</v>
      </c>
      <c r="F123" s="58">
        <v>-1326</v>
      </c>
      <c r="G123" s="96">
        <f t="shared" ref="G123" si="11">F123/B122</f>
        <v>-1.2109688572782789E-3</v>
      </c>
    </row>
    <row r="124" spans="1:7" ht="30" hidden="1" customHeight="1">
      <c r="A124" s="101" t="s">
        <v>266</v>
      </c>
      <c r="B124" s="102">
        <v>1092840</v>
      </c>
      <c r="C124" s="103">
        <v>543224</v>
      </c>
      <c r="D124" s="103">
        <v>549616</v>
      </c>
      <c r="E124" s="104">
        <v>429587</v>
      </c>
      <c r="F124" s="105">
        <f t="shared" ref="F124:F129" si="12">B124-B123</f>
        <v>-825</v>
      </c>
      <c r="G124" s="99">
        <f t="shared" ref="G124:G128" si="13">F124/B123</f>
        <v>-7.5434433761709476E-4</v>
      </c>
    </row>
    <row r="125" spans="1:7" ht="30" hidden="1" customHeight="1">
      <c r="A125" s="95" t="s">
        <v>267</v>
      </c>
      <c r="B125" s="63">
        <v>1092246</v>
      </c>
      <c r="C125" s="64">
        <v>542906</v>
      </c>
      <c r="D125" s="64">
        <v>549340</v>
      </c>
      <c r="E125" s="80">
        <v>430127</v>
      </c>
      <c r="F125" s="58">
        <f t="shared" si="12"/>
        <v>-594</v>
      </c>
      <c r="G125" s="96">
        <f t="shared" si="13"/>
        <v>-5.4353793785000552E-4</v>
      </c>
    </row>
    <row r="126" spans="1:7" ht="30" hidden="1" customHeight="1">
      <c r="A126" s="101" t="s">
        <v>268</v>
      </c>
      <c r="B126" s="102">
        <v>1091955</v>
      </c>
      <c r="C126" s="103">
        <v>542640</v>
      </c>
      <c r="D126" s="103">
        <v>549315</v>
      </c>
      <c r="E126" s="104">
        <v>430634</v>
      </c>
      <c r="F126" s="105">
        <f t="shared" si="12"/>
        <v>-291</v>
      </c>
      <c r="G126" s="106">
        <f t="shared" si="13"/>
        <v>-2.6642349800319706E-4</v>
      </c>
    </row>
    <row r="127" spans="1:7" ht="30" hidden="1" customHeight="1">
      <c r="A127" s="107" t="s">
        <v>269</v>
      </c>
      <c r="B127" s="88">
        <v>1092315</v>
      </c>
      <c r="C127" s="89">
        <v>542791</v>
      </c>
      <c r="D127" s="89">
        <v>549524</v>
      </c>
      <c r="E127" s="90">
        <v>430825</v>
      </c>
      <c r="F127" s="108">
        <f t="shared" si="12"/>
        <v>360</v>
      </c>
      <c r="G127" s="99">
        <f t="shared" si="13"/>
        <v>3.296839155459703E-4</v>
      </c>
    </row>
    <row r="128" spans="1:7" ht="30" hidden="1" customHeight="1">
      <c r="A128" s="95" t="s">
        <v>270</v>
      </c>
      <c r="B128" s="63">
        <v>1092944</v>
      </c>
      <c r="C128" s="64">
        <v>543280</v>
      </c>
      <c r="D128" s="64">
        <v>549664</v>
      </c>
      <c r="E128" s="80">
        <v>431345</v>
      </c>
      <c r="F128" s="58">
        <f t="shared" si="12"/>
        <v>629</v>
      </c>
      <c r="G128" s="96">
        <f t="shared" si="13"/>
        <v>5.7584121796368259E-4</v>
      </c>
    </row>
    <row r="129" spans="1:7" ht="30" hidden="1" customHeight="1">
      <c r="A129" s="95" t="s">
        <v>271</v>
      </c>
      <c r="B129" s="63">
        <v>1093969</v>
      </c>
      <c r="C129" s="64">
        <v>543996</v>
      </c>
      <c r="D129" s="64">
        <v>549973</v>
      </c>
      <c r="E129" s="80">
        <v>432059</v>
      </c>
      <c r="F129" s="58">
        <f t="shared" si="12"/>
        <v>1025</v>
      </c>
      <c r="G129" s="96">
        <f>F129/B128</f>
        <v>9.3783396038589354E-4</v>
      </c>
    </row>
    <row r="130" spans="1:7" ht="30" hidden="1" customHeight="1">
      <c r="A130" s="95" t="s">
        <v>272</v>
      </c>
      <c r="B130" s="63">
        <v>1094687</v>
      </c>
      <c r="C130" s="64">
        <v>544552</v>
      </c>
      <c r="D130" s="64">
        <v>550135</v>
      </c>
      <c r="E130" s="80">
        <v>432610</v>
      </c>
      <c r="F130" s="58">
        <f>B130-B129</f>
        <v>718</v>
      </c>
      <c r="G130" s="96">
        <f>F130/B129</f>
        <v>6.5632572769429483E-4</v>
      </c>
    </row>
    <row r="131" spans="1:7" ht="30" hidden="1" customHeight="1">
      <c r="A131" s="95" t="s">
        <v>273</v>
      </c>
      <c r="B131" s="63">
        <v>1095039</v>
      </c>
      <c r="C131" s="64">
        <v>544841</v>
      </c>
      <c r="D131" s="64">
        <v>550198</v>
      </c>
      <c r="E131" s="80">
        <v>433144</v>
      </c>
      <c r="F131" s="58">
        <f>B131-B130</f>
        <v>352</v>
      </c>
      <c r="G131" s="96">
        <f>F131/B130</f>
        <v>3.2155310148014913E-4</v>
      </c>
    </row>
    <row r="132" spans="1:7" ht="30" hidden="1" customHeight="1">
      <c r="A132" s="95" t="s">
        <v>274</v>
      </c>
      <c r="B132" s="63">
        <v>1093496</v>
      </c>
      <c r="C132" s="64">
        <v>544030</v>
      </c>
      <c r="D132" s="64">
        <v>549466</v>
      </c>
      <c r="E132" s="80">
        <v>432572</v>
      </c>
      <c r="F132" s="58">
        <v>-1543</v>
      </c>
      <c r="G132" s="96">
        <v>-1.4090822336008124E-3</v>
      </c>
    </row>
    <row r="133" spans="1:7" ht="30" customHeight="1">
      <c r="A133" s="95" t="s">
        <v>275</v>
      </c>
      <c r="B133" s="63">
        <v>1093194</v>
      </c>
      <c r="C133" s="64">
        <v>543644</v>
      </c>
      <c r="D133" s="64">
        <v>549550</v>
      </c>
      <c r="E133" s="111">
        <v>432551</v>
      </c>
      <c r="F133" s="58">
        <v>-302</v>
      </c>
      <c r="G133" s="96">
        <f>F133/B133</f>
        <v>-2.7625471782684503E-4</v>
      </c>
    </row>
    <row r="134" spans="1:7" ht="30" customHeight="1">
      <c r="A134" s="95" t="s">
        <v>276</v>
      </c>
      <c r="B134" s="150">
        <v>1092194</v>
      </c>
      <c r="C134" s="151">
        <v>543387</v>
      </c>
      <c r="D134" s="64">
        <v>549595</v>
      </c>
      <c r="E134" s="111">
        <v>432278</v>
      </c>
      <c r="F134" s="58">
        <v>-212</v>
      </c>
      <c r="G134" s="96">
        <v>-2.0000000000000001E-4</v>
      </c>
    </row>
    <row r="135" spans="1:7" ht="30" customHeight="1">
      <c r="A135" s="185" t="s">
        <v>279</v>
      </c>
      <c r="B135" s="152">
        <v>1092294</v>
      </c>
      <c r="C135" s="153">
        <v>543091</v>
      </c>
      <c r="D135" s="146">
        <v>549203</v>
      </c>
      <c r="E135" s="149">
        <v>432151</v>
      </c>
      <c r="F135" s="147">
        <v>-688</v>
      </c>
      <c r="G135" s="148">
        <v>-6.2986705044612535E-4</v>
      </c>
    </row>
    <row r="136" spans="1:7" ht="30" customHeight="1">
      <c r="A136" s="95" t="s">
        <v>282</v>
      </c>
      <c r="B136" s="59">
        <v>1091952</v>
      </c>
      <c r="C136" s="64">
        <v>542957</v>
      </c>
      <c r="D136" s="64">
        <v>548995</v>
      </c>
      <c r="E136" s="111">
        <v>432221</v>
      </c>
      <c r="F136" s="58">
        <v>-342</v>
      </c>
      <c r="G136" s="96">
        <f>F136/B136</f>
        <v>-3.1320058024528549E-4</v>
      </c>
    </row>
    <row r="137" spans="1:7" ht="30" customHeight="1">
      <c r="A137" s="95" t="s">
        <v>283</v>
      </c>
      <c r="B137" s="63">
        <v>1091457</v>
      </c>
      <c r="C137" s="64">
        <v>542846</v>
      </c>
      <c r="D137" s="64">
        <v>548611</v>
      </c>
      <c r="E137" s="111">
        <v>432476</v>
      </c>
      <c r="F137" s="58">
        <v>-495</v>
      </c>
      <c r="G137" s="96">
        <v>-4.5352221846577557E-4</v>
      </c>
    </row>
    <row r="138" spans="1:7" ht="30" customHeight="1">
      <c r="A138" s="95" t="s">
        <v>284</v>
      </c>
      <c r="B138" s="63">
        <v>1091500</v>
      </c>
      <c r="C138" s="64">
        <v>542828</v>
      </c>
      <c r="D138" s="64">
        <v>548672</v>
      </c>
      <c r="E138" s="111">
        <v>432631</v>
      </c>
      <c r="F138" s="58">
        <v>43</v>
      </c>
      <c r="G138" s="96">
        <v>3.9395327530920752E-5</v>
      </c>
    </row>
    <row r="139" spans="1:7" ht="30" customHeight="1">
      <c r="A139" s="107" t="s">
        <v>285</v>
      </c>
      <c r="B139" s="88">
        <v>1092738</v>
      </c>
      <c r="C139" s="89">
        <v>543597</v>
      </c>
      <c r="D139" s="89">
        <v>549141</v>
      </c>
      <c r="E139" s="180">
        <v>433232</v>
      </c>
      <c r="F139" s="108">
        <v>1238</v>
      </c>
      <c r="G139" s="99">
        <v>1.1329339695334106E-3</v>
      </c>
    </row>
    <row r="140" spans="1:7" ht="30" customHeight="1">
      <c r="A140" s="107" t="s">
        <v>286</v>
      </c>
      <c r="B140" s="88">
        <v>1093429</v>
      </c>
      <c r="C140" s="89">
        <v>543918</v>
      </c>
      <c r="D140" s="89">
        <v>549511</v>
      </c>
      <c r="E140" s="180">
        <v>433765</v>
      </c>
      <c r="F140" s="108">
        <v>691</v>
      </c>
      <c r="G140" s="99">
        <v>6.3195689889329804E-4</v>
      </c>
    </row>
    <row r="141" spans="1:7" ht="30" customHeight="1">
      <c r="A141" s="107" t="s">
        <v>287</v>
      </c>
      <c r="B141" s="88">
        <v>1094550</v>
      </c>
      <c r="C141" s="89">
        <v>544579</v>
      </c>
      <c r="D141" s="89">
        <v>549971</v>
      </c>
      <c r="E141" s="180">
        <v>434523</v>
      </c>
      <c r="F141" s="108">
        <v>1121</v>
      </c>
      <c r="G141" s="99">
        <v>1.0241651820382806E-3</v>
      </c>
    </row>
    <row r="142" spans="1:7" ht="30" customHeight="1">
      <c r="A142" s="107" t="s">
        <v>288</v>
      </c>
      <c r="B142" s="88">
        <v>1095450</v>
      </c>
      <c r="C142" s="89">
        <v>545058</v>
      </c>
      <c r="D142" s="89">
        <v>550392</v>
      </c>
      <c r="E142" s="180">
        <v>435142</v>
      </c>
      <c r="F142" s="182">
        <v>900</v>
      </c>
      <c r="G142" s="99">
        <v>0</v>
      </c>
    </row>
    <row r="143" spans="1:7" ht="30" customHeight="1">
      <c r="A143" s="107" t="s">
        <v>289</v>
      </c>
      <c r="B143" s="88">
        <v>1096060</v>
      </c>
      <c r="C143" s="89">
        <v>545391</v>
      </c>
      <c r="D143" s="89">
        <v>550669</v>
      </c>
      <c r="E143" s="180">
        <v>435499</v>
      </c>
      <c r="F143" s="184">
        <v>610</v>
      </c>
      <c r="G143" s="99">
        <v>5.5653887560899945E-4</v>
      </c>
    </row>
    <row r="144" spans="1:7" ht="30" customHeight="1">
      <c r="A144" s="107" t="s">
        <v>290</v>
      </c>
      <c r="B144" s="88">
        <v>1095659</v>
      </c>
      <c r="C144" s="89">
        <v>545186</v>
      </c>
      <c r="D144" s="89">
        <v>550473</v>
      </c>
      <c r="E144" s="90">
        <v>435434</v>
      </c>
      <c r="F144" s="184">
        <v>-401</v>
      </c>
      <c r="G144" s="99">
        <v>-3.659897833176198E-4</v>
      </c>
    </row>
    <row r="145" spans="1:7" ht="30" customHeight="1">
      <c r="A145" s="186" t="s">
        <v>291</v>
      </c>
      <c r="B145" s="63">
        <v>1095032</v>
      </c>
      <c r="C145" s="63">
        <v>544745</v>
      </c>
      <c r="D145" s="63">
        <v>550287</v>
      </c>
      <c r="E145" s="80">
        <v>435212</v>
      </c>
      <c r="F145" s="58">
        <v>-627</v>
      </c>
      <c r="G145" s="187">
        <v>-5.9999999999999995E-4</v>
      </c>
    </row>
    <row r="146" spans="1:7" ht="30" customHeight="1">
      <c r="A146" s="186" t="s">
        <v>292</v>
      </c>
      <c r="B146" s="63">
        <f>'2026년 3월 말 인구'!E7</f>
        <v>1112130</v>
      </c>
      <c r="C146" s="63">
        <f>'2026년 3월 말 인구'!F7</f>
        <v>552377</v>
      </c>
      <c r="D146" s="63">
        <f>'2026년 3월 말 인구'!G7</f>
        <v>559753</v>
      </c>
      <c r="E146" s="111">
        <f>'2026년 3월 말 인구'!K7</f>
        <v>450227</v>
      </c>
      <c r="F146" s="58">
        <v>-483</v>
      </c>
      <c r="G146" s="187">
        <v>-4.0000000000000002E-4</v>
      </c>
    </row>
    <row r="147" spans="1:7" ht="30" customHeight="1">
      <c r="A147" s="209" t="s">
        <v>293</v>
      </c>
      <c r="B147" s="88">
        <v>1095854</v>
      </c>
      <c r="C147" s="88">
        <v>544925</v>
      </c>
      <c r="D147" s="88">
        <v>550929</v>
      </c>
      <c r="E147" s="180">
        <v>435340</v>
      </c>
      <c r="F147" s="108">
        <v>12</v>
      </c>
      <c r="G147" s="210">
        <v>0</v>
      </c>
    </row>
    <row r="148" spans="1:7" ht="30" customHeight="1">
      <c r="A148" s="209" t="s">
        <v>293</v>
      </c>
      <c r="B148" s="88">
        <v>1095970</v>
      </c>
      <c r="C148" s="88">
        <v>545063</v>
      </c>
      <c r="D148" s="88">
        <v>550907</v>
      </c>
      <c r="E148" s="180">
        <v>436376</v>
      </c>
      <c r="F148" s="108">
        <v>1409</v>
      </c>
      <c r="G148" s="210">
        <v>1.2999999999999999E-3</v>
      </c>
    </row>
    <row r="149" spans="1:7" ht="30" customHeight="1">
      <c r="A149" s="186" t="s">
        <v>294</v>
      </c>
      <c r="B149" s="59">
        <v>1097042</v>
      </c>
      <c r="C149" s="63">
        <v>545657</v>
      </c>
      <c r="D149" s="63">
        <v>551385</v>
      </c>
      <c r="E149" s="111">
        <v>437370</v>
      </c>
      <c r="F149" s="58">
        <f>B149-B148</f>
        <v>1072</v>
      </c>
      <c r="G149" s="96">
        <v>1E-3</v>
      </c>
    </row>
    <row r="150" spans="1:7" ht="30" customHeight="1">
      <c r="A150" s="186" t="s">
        <v>295</v>
      </c>
      <c r="B150" s="59">
        <v>1097501</v>
      </c>
      <c r="C150" s="63">
        <v>545872</v>
      </c>
      <c r="D150" s="63">
        <v>551629</v>
      </c>
      <c r="E150" s="111">
        <v>437965</v>
      </c>
      <c r="F150" s="58">
        <f>B150-B149</f>
        <v>459</v>
      </c>
      <c r="G150" s="96">
        <v>4.0000000000000002E-4</v>
      </c>
    </row>
    <row r="151" spans="1:7" ht="30" customHeight="1">
      <c r="A151" s="186" t="s">
        <v>298</v>
      </c>
      <c r="B151" s="59">
        <v>1098768</v>
      </c>
      <c r="C151" s="63">
        <v>546581</v>
      </c>
      <c r="D151" s="63">
        <v>552187</v>
      </c>
      <c r="E151" s="111">
        <v>438870</v>
      </c>
      <c r="F151" s="58">
        <v>1267</v>
      </c>
      <c r="G151" s="96">
        <v>1.1999999999999999E-3</v>
      </c>
    </row>
    <row r="152" spans="1:7" ht="30" customHeight="1">
      <c r="A152" s="186" t="s">
        <v>299</v>
      </c>
      <c r="B152" s="59">
        <v>1101176</v>
      </c>
      <c r="C152" s="63">
        <v>547800</v>
      </c>
      <c r="D152" s="63">
        <v>553376</v>
      </c>
      <c r="E152" s="111">
        <v>440100</v>
      </c>
      <c r="F152" s="58">
        <v>2408</v>
      </c>
      <c r="G152" s="96">
        <v>2.2000000000000001E-3</v>
      </c>
    </row>
    <row r="153" spans="1:7" ht="30" customHeight="1">
      <c r="A153" s="186" t="s">
        <v>300</v>
      </c>
      <c r="B153" s="59">
        <v>1102076</v>
      </c>
      <c r="C153" s="63">
        <v>548342</v>
      </c>
      <c r="D153" s="63">
        <v>553734</v>
      </c>
      <c r="E153" s="111">
        <v>440803</v>
      </c>
      <c r="F153" s="58">
        <v>900</v>
      </c>
      <c r="G153" s="96">
        <v>8.0000000000000004E-4</v>
      </c>
    </row>
    <row r="154" spans="1:7" ht="30" customHeight="1">
      <c r="A154" s="186" t="s">
        <v>302</v>
      </c>
      <c r="B154" s="59">
        <v>1103587</v>
      </c>
      <c r="C154" s="63">
        <v>549053</v>
      </c>
      <c r="D154" s="63">
        <v>554534</v>
      </c>
      <c r="E154" s="111">
        <v>442039</v>
      </c>
      <c r="F154" s="58">
        <v>545</v>
      </c>
      <c r="G154" s="96">
        <v>5.0000000000000001E-4</v>
      </c>
    </row>
    <row r="155" spans="1:7" ht="30" customHeight="1">
      <c r="A155" s="186" t="s">
        <v>303</v>
      </c>
      <c r="B155" s="59">
        <v>1105613</v>
      </c>
      <c r="C155" s="63">
        <v>549797</v>
      </c>
      <c r="D155" s="63">
        <v>555816</v>
      </c>
      <c r="E155" s="111">
        <v>442779</v>
      </c>
      <c r="F155" s="58">
        <v>2026</v>
      </c>
      <c r="G155" s="96">
        <v>1.8E-3</v>
      </c>
    </row>
    <row r="156" spans="1:7" ht="30" customHeight="1">
      <c r="A156" s="217" t="s">
        <v>304</v>
      </c>
      <c r="B156" s="218">
        <v>1106259</v>
      </c>
      <c r="C156" s="219">
        <v>549988</v>
      </c>
      <c r="D156" s="219">
        <v>556271</v>
      </c>
      <c r="E156" s="220">
        <v>443199</v>
      </c>
      <c r="F156" s="147">
        <v>646</v>
      </c>
      <c r="G156" s="148">
        <v>5.9999999999999995E-4</v>
      </c>
    </row>
    <row r="157" spans="1:7" ht="30" customHeight="1">
      <c r="A157" s="186" t="s">
        <v>305</v>
      </c>
      <c r="B157" s="59">
        <v>1105497</v>
      </c>
      <c r="C157" s="63">
        <v>549480</v>
      </c>
      <c r="D157" s="63">
        <v>556017</v>
      </c>
      <c r="E157" s="111">
        <v>442974</v>
      </c>
      <c r="F157" s="58">
        <v>-762</v>
      </c>
      <c r="G157" s="96">
        <v>-6.9999999999999999E-4</v>
      </c>
    </row>
    <row r="158" spans="1:7" ht="30" customHeight="1">
      <c r="A158" s="186" t="s">
        <v>306</v>
      </c>
      <c r="B158" s="59">
        <v>1106773</v>
      </c>
      <c r="C158" s="63">
        <v>550145</v>
      </c>
      <c r="D158" s="63">
        <v>556628</v>
      </c>
      <c r="E158" s="111">
        <v>443702</v>
      </c>
      <c r="F158" s="58">
        <v>1276</v>
      </c>
      <c r="G158" s="96">
        <v>1.1999999999999999E-3</v>
      </c>
    </row>
    <row r="159" spans="1:7" ht="30" customHeight="1">
      <c r="A159" s="186" t="s">
        <v>307</v>
      </c>
      <c r="B159" s="59">
        <v>1107868</v>
      </c>
      <c r="C159" s="63">
        <v>550620</v>
      </c>
      <c r="D159" s="63">
        <v>557248</v>
      </c>
      <c r="E159" s="111">
        <v>444269</v>
      </c>
      <c r="F159" s="58">
        <v>1095</v>
      </c>
      <c r="G159" s="96">
        <v>1E-3</v>
      </c>
    </row>
    <row r="160" spans="1:7" ht="30" customHeight="1">
      <c r="A160" s="186" t="s">
        <v>308</v>
      </c>
      <c r="B160" s="59">
        <v>1109240</v>
      </c>
      <c r="C160" s="63">
        <v>551369</v>
      </c>
      <c r="D160" s="63">
        <v>557871</v>
      </c>
      <c r="E160" s="111">
        <v>445450</v>
      </c>
      <c r="F160" s="58">
        <v>1372</v>
      </c>
      <c r="G160" s="96">
        <v>1.1999999999999999E-3</v>
      </c>
    </row>
    <row r="161" spans="1:7" ht="30" customHeight="1">
      <c r="A161" s="186" t="s">
        <v>309</v>
      </c>
      <c r="B161" s="59">
        <v>1110174</v>
      </c>
      <c r="C161" s="63">
        <v>551788</v>
      </c>
      <c r="D161" s="63">
        <v>558386</v>
      </c>
      <c r="E161" s="111">
        <v>446194</v>
      </c>
      <c r="F161" s="58">
        <v>934</v>
      </c>
      <c r="G161" s="96">
        <v>8.0000000000000004E-4</v>
      </c>
    </row>
    <row r="162" spans="1:7" ht="30" customHeight="1">
      <c r="A162" s="186" t="s">
        <v>310</v>
      </c>
      <c r="B162" s="59">
        <v>1110895</v>
      </c>
      <c r="C162" s="63">
        <v>552139</v>
      </c>
      <c r="D162" s="63">
        <v>558756</v>
      </c>
      <c r="E162" s="111">
        <v>446737</v>
      </c>
      <c r="F162" s="58">
        <v>721</v>
      </c>
      <c r="G162" s="96">
        <v>5.9999999999999995E-4</v>
      </c>
    </row>
    <row r="163" spans="1:7" ht="30" customHeight="1">
      <c r="A163" s="186" t="s">
        <v>311</v>
      </c>
      <c r="B163" s="59">
        <v>1112402</v>
      </c>
      <c r="C163" s="63">
        <v>552836</v>
      </c>
      <c r="D163" s="63">
        <v>559566</v>
      </c>
      <c r="E163" s="111">
        <v>447471</v>
      </c>
      <c r="F163" s="58">
        <v>1507</v>
      </c>
      <c r="G163" s="96">
        <v>1.4E-3</v>
      </c>
    </row>
    <row r="164" spans="1:7" ht="30" customHeight="1">
      <c r="A164" s="186" t="s">
        <v>313</v>
      </c>
      <c r="B164" s="59">
        <v>1112941</v>
      </c>
      <c r="C164" s="63">
        <v>553042</v>
      </c>
      <c r="D164" s="63">
        <v>559899</v>
      </c>
      <c r="E164" s="111">
        <v>447939</v>
      </c>
      <c r="F164" s="58">
        <v>539</v>
      </c>
      <c r="G164" s="96">
        <v>5.0000000000000001E-4</v>
      </c>
    </row>
    <row r="165" spans="1:7" ht="30" customHeight="1">
      <c r="A165" s="186" t="s">
        <v>319</v>
      </c>
      <c r="B165" s="59">
        <v>1113193</v>
      </c>
      <c r="C165" s="63">
        <v>553198</v>
      </c>
      <c r="D165" s="63">
        <v>559995</v>
      </c>
      <c r="E165" s="111">
        <v>448289</v>
      </c>
      <c r="F165" s="58">
        <v>249</v>
      </c>
      <c r="G165" s="96">
        <v>2.0000000000000001E-4</v>
      </c>
    </row>
    <row r="166" spans="1:7" ht="30" customHeight="1">
      <c r="A166" s="186" t="s">
        <v>320</v>
      </c>
      <c r="B166" s="59">
        <v>1114543</v>
      </c>
      <c r="C166" s="63">
        <v>554007</v>
      </c>
      <c r="D166" s="63">
        <v>560536</v>
      </c>
      <c r="E166" s="111">
        <v>449693</v>
      </c>
      <c r="F166" s="58">
        <v>1350</v>
      </c>
      <c r="G166" s="96">
        <v>1.1999999999999999E-3</v>
      </c>
    </row>
    <row r="167" spans="1:7" ht="30" customHeight="1">
      <c r="A167" s="186" t="s">
        <v>321</v>
      </c>
      <c r="B167" s="59">
        <v>1114559</v>
      </c>
      <c r="C167" s="63">
        <v>553776</v>
      </c>
      <c r="D167" s="63">
        <v>560783</v>
      </c>
      <c r="E167" s="111">
        <v>449521</v>
      </c>
      <c r="F167" s="58">
        <v>16</v>
      </c>
      <c r="G167" s="96">
        <v>1.0000000000000001E-5</v>
      </c>
    </row>
    <row r="168" spans="1:7" ht="30" customHeight="1">
      <c r="A168" s="186" t="s">
        <v>322</v>
      </c>
      <c r="B168" s="59">
        <v>1114015</v>
      </c>
      <c r="C168" s="63">
        <v>553435</v>
      </c>
      <c r="D168" s="63">
        <v>560580</v>
      </c>
      <c r="E168" s="111">
        <v>449290</v>
      </c>
      <c r="F168" s="58">
        <v>-544</v>
      </c>
      <c r="G168" s="96">
        <v>-5.0000000000000001E-4</v>
      </c>
    </row>
    <row r="169" spans="1:7" ht="30" customHeight="1">
      <c r="A169" s="186" t="s">
        <v>323</v>
      </c>
      <c r="B169" s="251">
        <v>1113031</v>
      </c>
      <c r="C169" s="88">
        <v>552802</v>
      </c>
      <c r="D169" s="88">
        <v>560229</v>
      </c>
      <c r="E169" s="180">
        <v>448984</v>
      </c>
      <c r="F169" s="108">
        <v>-984</v>
      </c>
      <c r="G169" s="99">
        <v>-8.9999999999999998E-4</v>
      </c>
    </row>
    <row r="170" spans="1:7" ht="30" customHeight="1">
      <c r="A170" s="209" t="s">
        <v>324</v>
      </c>
      <c r="B170" s="251">
        <v>1112645</v>
      </c>
      <c r="C170" s="88">
        <v>552666</v>
      </c>
      <c r="D170" s="88">
        <v>559979</v>
      </c>
      <c r="E170" s="180">
        <v>448730</v>
      </c>
      <c r="F170" s="108">
        <v>-386</v>
      </c>
      <c r="G170" s="99">
        <v>-2.9999999999999997E-4</v>
      </c>
    </row>
    <row r="171" spans="1:7" ht="30" customHeight="1">
      <c r="A171" s="209" t="s">
        <v>328</v>
      </c>
      <c r="B171" s="251">
        <v>1112533</v>
      </c>
      <c r="C171" s="88">
        <v>552628</v>
      </c>
      <c r="D171" s="88">
        <v>559905</v>
      </c>
      <c r="E171" s="180">
        <v>448954</v>
      </c>
      <c r="F171" s="108">
        <v>-112</v>
      </c>
      <c r="G171" s="99">
        <v>-1E-4</v>
      </c>
    </row>
    <row r="172" spans="1:7" ht="30" customHeight="1">
      <c r="A172" s="209" t="s">
        <v>338</v>
      </c>
      <c r="B172" s="251">
        <v>1112126</v>
      </c>
      <c r="C172" s="88">
        <v>552406</v>
      </c>
      <c r="D172" s="88">
        <v>559720</v>
      </c>
      <c r="E172" s="180">
        <v>449622</v>
      </c>
      <c r="F172" s="108">
        <v>-407</v>
      </c>
      <c r="G172" s="99">
        <v>-4.0000000000000002E-4</v>
      </c>
    </row>
    <row r="173" spans="1:7" ht="30" customHeight="1" thickBot="1">
      <c r="A173" s="245" t="s">
        <v>339</v>
      </c>
      <c r="B173" s="246">
        <v>1112130</v>
      </c>
      <c r="C173" s="247">
        <v>552377</v>
      </c>
      <c r="D173" s="247">
        <v>559753</v>
      </c>
      <c r="E173" s="248">
        <v>450227</v>
      </c>
      <c r="F173" s="249">
        <v>4</v>
      </c>
      <c r="G173" s="250">
        <v>0</v>
      </c>
    </row>
    <row r="175" spans="1:7" ht="18">
      <c r="A175" s="2" t="s">
        <v>56</v>
      </c>
      <c r="B175" s="15"/>
      <c r="C175" s="15"/>
      <c r="D175" s="15"/>
      <c r="E175" s="109"/>
      <c r="F175" s="110"/>
    </row>
    <row r="176" spans="1:7">
      <c r="C176" s="216"/>
      <c r="D176" s="216"/>
    </row>
    <row r="177" spans="4:4">
      <c r="D177" s="216"/>
    </row>
  </sheetData>
  <mergeCells count="1">
    <mergeCell ref="A2:G2"/>
  </mergeCells>
  <phoneticPr fontId="5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89" orientation="portrait" r:id="rId1"/>
  <headerFooter alignWithMargins="0"/>
  <ignoredErrors>
    <ignoredError sqref="B7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2026년 3월 말 인구</vt:lpstr>
      <vt:lpstr>읍면동별인구구성비 (내국인)</vt:lpstr>
      <vt:lpstr>읍면동별인구구성비 (외국인)</vt:lpstr>
      <vt:lpstr>2022년~2026년 월별인구 및 세대현황</vt:lpstr>
      <vt:lpstr>Sheet1</vt:lpstr>
      <vt:lpstr>'2022년~2026년 월별인구 및 세대현황'!Print_Area</vt:lpstr>
      <vt:lpstr>'2026년 3월 말 인구'!Print_Area</vt:lpstr>
      <vt:lpstr>'2022년~2026년 월별인구 및 세대현황'!Print_Titles</vt:lpstr>
    </vt:vector>
  </TitlesOfParts>
  <Company>용인시청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통계</dc:creator>
  <cp:lastModifiedBy>user</cp:lastModifiedBy>
  <cp:lastPrinted>2020-07-16T04:42:31Z</cp:lastPrinted>
  <dcterms:created xsi:type="dcterms:W3CDTF">2001-12-11T00:54:06Z</dcterms:created>
  <dcterms:modified xsi:type="dcterms:W3CDTF">2026-04-02T07:44:32Z</dcterms:modified>
</cp:coreProperties>
</file>